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riza\Downloads\"/>
    </mc:Choice>
  </mc:AlternateContent>
  <bookViews>
    <workbookView xWindow="0" yWindow="0" windowWidth="20490" windowHeight="7650" activeTab="1"/>
  </bookViews>
  <sheets>
    <sheet name="Registro Publico 2do trimestre" sheetId="1" r:id="rId1"/>
    <sheet name="Gráficas 2do trimestre" sheetId="2" r:id="rId2"/>
  </sheets>
  <definedNames>
    <definedName name="_xlnm._FilterDatabase" localSheetId="0" hidden="1">'Registro Publico 2do trimestre'!$A$1:$AY$271</definedName>
  </definedNames>
  <calcPr calcId="162913"/>
  <pivotCaches>
    <pivotCache cacheId="9"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2" l="1"/>
  <c r="C25" i="2"/>
  <c r="C26" i="2"/>
  <c r="C39" i="2"/>
  <c r="C40" i="2"/>
  <c r="C41" i="2"/>
  <c r="B42" i="2"/>
  <c r="C42" i="2"/>
  <c r="C84" i="2"/>
  <c r="C85" i="2"/>
  <c r="C86" i="2"/>
  <c r="C87" i="2"/>
  <c r="C88" i="2" s="1"/>
  <c r="C94" i="2"/>
  <c r="C99" i="2" s="1"/>
  <c r="C95" i="2"/>
  <c r="C96" i="2"/>
  <c r="C97" i="2"/>
  <c r="C98" i="2"/>
  <c r="C105" i="2"/>
  <c r="C132" i="2" s="1"/>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8" i="2"/>
  <c r="C139" i="2"/>
  <c r="C140" i="2"/>
  <c r="C141" i="2"/>
  <c r="C142" i="2"/>
  <c r="C143" i="2"/>
  <c r="C144" i="2"/>
  <c r="C145" i="2"/>
  <c r="C152" i="2"/>
  <c r="C153" i="2"/>
  <c r="C154" i="2"/>
  <c r="C155" i="2"/>
  <c r="C156" i="2"/>
  <c r="C157" i="2"/>
  <c r="C158" i="2"/>
  <c r="C159" i="2"/>
  <c r="R2" i="1"/>
  <c r="Q2" i="1" s="1"/>
  <c r="R3" i="1"/>
  <c r="Q3" i="1" s="1"/>
  <c r="R4" i="1"/>
  <c r="Q4" i="1" s="1"/>
  <c r="R5" i="1"/>
  <c r="Q5" i="1" s="1"/>
  <c r="R6" i="1"/>
  <c r="Q6" i="1" s="1"/>
  <c r="R7" i="1"/>
  <c r="Q7" i="1" s="1"/>
  <c r="R8" i="1"/>
  <c r="Q8" i="1" s="1"/>
  <c r="R9" i="1"/>
  <c r="Q9" i="1" s="1"/>
  <c r="R10" i="1"/>
  <c r="Q10" i="1" s="1"/>
  <c r="R11" i="1"/>
  <c r="Q11" i="1" s="1"/>
  <c r="R12" i="1"/>
  <c r="Q12" i="1" s="1"/>
  <c r="R13" i="1"/>
  <c r="Q13" i="1" s="1"/>
  <c r="R14" i="1"/>
  <c r="Q14" i="1" s="1"/>
  <c r="R15" i="1"/>
  <c r="Q15" i="1" s="1"/>
  <c r="R16" i="1"/>
  <c r="Q16" i="1" s="1"/>
  <c r="R17" i="1"/>
  <c r="Q17" i="1" s="1"/>
  <c r="R18" i="1"/>
  <c r="Q18" i="1" s="1"/>
  <c r="R19" i="1"/>
  <c r="Q19" i="1" s="1"/>
  <c r="R20" i="1"/>
  <c r="Q20" i="1" s="1"/>
  <c r="R21" i="1"/>
  <c r="Q21" i="1" s="1"/>
  <c r="R22" i="1"/>
  <c r="Q22" i="1" s="1"/>
  <c r="R23" i="1"/>
  <c r="Q23" i="1" s="1"/>
  <c r="R24" i="1"/>
  <c r="Q24" i="1" s="1"/>
  <c r="R25" i="1"/>
  <c r="Q25" i="1" s="1"/>
  <c r="R26" i="1"/>
  <c r="Q26" i="1" s="1"/>
  <c r="R27" i="1"/>
  <c r="Q27" i="1" s="1"/>
  <c r="R28" i="1"/>
  <c r="Q28" i="1" s="1"/>
  <c r="R29" i="1"/>
  <c r="Q29" i="1" s="1"/>
  <c r="R30" i="1"/>
  <c r="Q30" i="1" s="1"/>
  <c r="R31" i="1"/>
  <c r="Q31" i="1" s="1"/>
  <c r="R32" i="1"/>
  <c r="Q32" i="1" s="1"/>
  <c r="R33" i="1"/>
  <c r="Q33" i="1" s="1"/>
  <c r="R34" i="1"/>
  <c r="Q34" i="1" s="1"/>
  <c r="R35" i="1"/>
  <c r="Q35" i="1" s="1"/>
  <c r="R36" i="1"/>
  <c r="Q36" i="1" s="1"/>
  <c r="R37" i="1"/>
  <c r="Q37" i="1" s="1"/>
  <c r="R38" i="1"/>
  <c r="Q38" i="1" s="1"/>
  <c r="R39" i="1"/>
  <c r="Q39" i="1" s="1"/>
  <c r="R40" i="1"/>
  <c r="Q40" i="1" s="1"/>
  <c r="R41" i="1"/>
  <c r="Q41" i="1" s="1"/>
  <c r="R42" i="1"/>
  <c r="Q42" i="1" s="1"/>
  <c r="R43" i="1"/>
  <c r="Q43" i="1" s="1"/>
  <c r="R44" i="1"/>
  <c r="Q44" i="1" s="1"/>
  <c r="R45" i="1"/>
  <c r="Q45" i="1" s="1"/>
  <c r="R46" i="1"/>
  <c r="Q46" i="1" s="1"/>
  <c r="R47" i="1"/>
  <c r="Q47" i="1" s="1"/>
  <c r="R48" i="1"/>
  <c r="Q48" i="1" s="1"/>
  <c r="R49" i="1"/>
  <c r="Q49" i="1" s="1"/>
  <c r="R50" i="1"/>
  <c r="Q50" i="1" s="1"/>
  <c r="R51" i="1"/>
  <c r="Q51" i="1" s="1"/>
  <c r="R52" i="1"/>
  <c r="Q52" i="1" s="1"/>
  <c r="R53" i="1"/>
  <c r="Q53" i="1" s="1"/>
  <c r="R54" i="1"/>
  <c r="Q54" i="1" s="1"/>
  <c r="R55" i="1"/>
  <c r="Q55" i="1" s="1"/>
  <c r="R56" i="1"/>
  <c r="Q56" i="1" s="1"/>
  <c r="R57" i="1"/>
  <c r="Q57" i="1" s="1"/>
  <c r="R58" i="1"/>
  <c r="Q58" i="1" s="1"/>
  <c r="R59" i="1"/>
  <c r="Q59" i="1" s="1"/>
  <c r="R60" i="1"/>
  <c r="Q60" i="1" s="1"/>
  <c r="R61" i="1"/>
  <c r="Q61" i="1" s="1"/>
  <c r="R62" i="1"/>
  <c r="Q62" i="1" s="1"/>
  <c r="R63" i="1"/>
  <c r="Q63" i="1" s="1"/>
  <c r="R64" i="1"/>
  <c r="Q64" i="1" s="1"/>
  <c r="R65" i="1"/>
  <c r="Q65" i="1" s="1"/>
  <c r="R66" i="1"/>
  <c r="Q66" i="1" s="1"/>
  <c r="R67" i="1"/>
  <c r="Q67" i="1" s="1"/>
  <c r="R68" i="1"/>
  <c r="Q68" i="1" s="1"/>
  <c r="R69" i="1"/>
  <c r="Q69" i="1" s="1"/>
  <c r="R70" i="1"/>
  <c r="Q70" i="1" s="1"/>
  <c r="R71" i="1"/>
  <c r="Q71" i="1" s="1"/>
  <c r="R72" i="1"/>
  <c r="Q72" i="1" s="1"/>
  <c r="R73" i="1"/>
  <c r="Q73" i="1" s="1"/>
  <c r="R74" i="1"/>
  <c r="Q74" i="1" s="1"/>
  <c r="R75" i="1"/>
  <c r="Q75" i="1" s="1"/>
  <c r="R76" i="1"/>
  <c r="Q76" i="1" s="1"/>
  <c r="R77" i="1"/>
  <c r="Q77" i="1" s="1"/>
  <c r="R78" i="1"/>
  <c r="Q78" i="1" s="1"/>
  <c r="R79" i="1"/>
  <c r="Q79" i="1" s="1"/>
  <c r="R80" i="1"/>
  <c r="Q80" i="1" s="1"/>
  <c r="R81" i="1"/>
  <c r="Q81" i="1" s="1"/>
  <c r="R82" i="1"/>
  <c r="Q82" i="1" s="1"/>
  <c r="R83" i="1"/>
  <c r="Q83" i="1" s="1"/>
  <c r="R84" i="1"/>
  <c r="Q84" i="1" s="1"/>
  <c r="R85" i="1"/>
  <c r="Q85" i="1" s="1"/>
  <c r="R86" i="1"/>
  <c r="Q86" i="1" s="1"/>
  <c r="R87" i="1"/>
  <c r="Q87" i="1" s="1"/>
  <c r="R88" i="1"/>
  <c r="Q88" i="1" s="1"/>
  <c r="R89" i="1"/>
  <c r="Q89" i="1" s="1"/>
  <c r="R90" i="1"/>
  <c r="Q90" i="1" s="1"/>
  <c r="R91" i="1"/>
  <c r="Q91" i="1" s="1"/>
  <c r="R92" i="1"/>
  <c r="Q92" i="1" s="1"/>
  <c r="R93" i="1"/>
  <c r="Q93" i="1" s="1"/>
  <c r="R94" i="1"/>
  <c r="Q94" i="1" s="1"/>
  <c r="R95" i="1"/>
  <c r="Q95" i="1" s="1"/>
  <c r="R96" i="1"/>
  <c r="Q96" i="1" s="1"/>
  <c r="R97" i="1"/>
  <c r="Q97" i="1" s="1"/>
  <c r="R98" i="1"/>
  <c r="Q98" i="1" s="1"/>
  <c r="R99" i="1"/>
  <c r="Q99" i="1" s="1"/>
  <c r="R100" i="1"/>
  <c r="Q100" i="1" s="1"/>
  <c r="R101" i="1"/>
  <c r="Q101" i="1" s="1"/>
  <c r="R102" i="1"/>
  <c r="Q102" i="1" s="1"/>
  <c r="R103" i="1"/>
  <c r="Q103" i="1" s="1"/>
  <c r="R104" i="1"/>
  <c r="Q104" i="1" s="1"/>
  <c r="R105" i="1"/>
  <c r="Q105" i="1" s="1"/>
  <c r="R106" i="1"/>
  <c r="Q106" i="1" s="1"/>
  <c r="R107" i="1"/>
  <c r="Q107" i="1" s="1"/>
  <c r="R108" i="1"/>
  <c r="Q108" i="1" s="1"/>
  <c r="R109" i="1"/>
  <c r="Q109" i="1" s="1"/>
  <c r="R110" i="1"/>
  <c r="Q110" i="1" s="1"/>
  <c r="R111" i="1"/>
  <c r="Q111" i="1" s="1"/>
  <c r="R112" i="1"/>
  <c r="Q112" i="1" s="1"/>
  <c r="R113" i="1"/>
  <c r="Q113" i="1" s="1"/>
  <c r="R114" i="1"/>
  <c r="Q114" i="1" s="1"/>
  <c r="R115" i="1"/>
  <c r="Q115" i="1" s="1"/>
  <c r="R116" i="1"/>
  <c r="Q116" i="1" s="1"/>
  <c r="R117" i="1"/>
  <c r="Q117" i="1" s="1"/>
  <c r="R118" i="1"/>
  <c r="Q118" i="1" s="1"/>
  <c r="R119" i="1"/>
  <c r="Q119" i="1" s="1"/>
  <c r="R120" i="1"/>
  <c r="Q120" i="1" s="1"/>
  <c r="R121" i="1"/>
  <c r="Q121" i="1" s="1"/>
  <c r="R122" i="1"/>
  <c r="Q122" i="1" s="1"/>
  <c r="R123" i="1"/>
  <c r="Q123" i="1" s="1"/>
  <c r="R124" i="1"/>
  <c r="Q124" i="1" s="1"/>
  <c r="R125" i="1"/>
  <c r="Q125" i="1" s="1"/>
  <c r="R126" i="1"/>
  <c r="Q126" i="1" s="1"/>
  <c r="R127" i="1"/>
  <c r="Q127" i="1" s="1"/>
  <c r="R128" i="1"/>
  <c r="Q128" i="1" s="1"/>
  <c r="R129" i="1"/>
  <c r="Q129" i="1" s="1"/>
  <c r="R130" i="1"/>
  <c r="Q130" i="1" s="1"/>
  <c r="R131" i="1"/>
  <c r="Q131" i="1" s="1"/>
  <c r="R132" i="1"/>
  <c r="Q132" i="1" s="1"/>
  <c r="R133" i="1"/>
  <c r="Q133" i="1" s="1"/>
  <c r="R134" i="1"/>
  <c r="Q134" i="1" s="1"/>
  <c r="R135" i="1"/>
  <c r="Q135" i="1" s="1"/>
  <c r="R136" i="1"/>
  <c r="Q136" i="1" s="1"/>
  <c r="R137" i="1"/>
  <c r="Q137" i="1" s="1"/>
  <c r="R138" i="1"/>
  <c r="Q138" i="1" s="1"/>
  <c r="R139" i="1"/>
  <c r="Q139" i="1" s="1"/>
  <c r="R140" i="1"/>
  <c r="Q140" i="1" s="1"/>
  <c r="R141" i="1"/>
  <c r="Q141" i="1" s="1"/>
  <c r="R142" i="1"/>
  <c r="Q142" i="1" s="1"/>
  <c r="R143" i="1"/>
  <c r="Q143" i="1" s="1"/>
  <c r="R144" i="1"/>
  <c r="Q144" i="1" s="1"/>
  <c r="R145" i="1"/>
  <c r="Q145" i="1" s="1"/>
  <c r="R146" i="1"/>
  <c r="Q146" i="1" s="1"/>
  <c r="R147" i="1"/>
  <c r="Q147" i="1" s="1"/>
  <c r="R148" i="1"/>
  <c r="Q148" i="1" s="1"/>
  <c r="R149" i="1"/>
  <c r="Q149" i="1" s="1"/>
  <c r="R150" i="1"/>
  <c r="Q150" i="1" s="1"/>
  <c r="R151" i="1"/>
  <c r="Q151" i="1" s="1"/>
  <c r="R152" i="1"/>
  <c r="Q152" i="1" s="1"/>
  <c r="R153" i="1"/>
  <c r="Q153" i="1" s="1"/>
  <c r="R154" i="1"/>
  <c r="Q154" i="1" s="1"/>
  <c r="R155" i="1"/>
  <c r="Q155" i="1" s="1"/>
  <c r="R156" i="1"/>
  <c r="Q156" i="1" s="1"/>
  <c r="R157" i="1"/>
  <c r="Q157" i="1" s="1"/>
  <c r="R158" i="1"/>
  <c r="Q158" i="1" s="1"/>
  <c r="R159" i="1"/>
  <c r="Q159" i="1" s="1"/>
  <c r="R160" i="1"/>
  <c r="Q160" i="1" s="1"/>
  <c r="R161" i="1"/>
  <c r="Q161" i="1" s="1"/>
  <c r="R162" i="1"/>
  <c r="Q162" i="1" s="1"/>
  <c r="R163" i="1"/>
  <c r="Q163" i="1" s="1"/>
  <c r="R164" i="1"/>
  <c r="Q164" i="1" s="1"/>
  <c r="R165" i="1"/>
  <c r="Q165" i="1" s="1"/>
  <c r="R166" i="1"/>
  <c r="Q166" i="1" s="1"/>
  <c r="R167" i="1"/>
  <c r="Q167" i="1" s="1"/>
  <c r="R168" i="1"/>
  <c r="Q168" i="1" s="1"/>
  <c r="R169" i="1"/>
  <c r="Q169" i="1" s="1"/>
  <c r="R170" i="1"/>
  <c r="Q170" i="1" s="1"/>
  <c r="R171" i="1"/>
  <c r="Q171" i="1" s="1"/>
  <c r="R172" i="1"/>
  <c r="Q172" i="1" s="1"/>
  <c r="Q173" i="1"/>
  <c r="R173" i="1"/>
  <c r="R174" i="1"/>
  <c r="Q174" i="1" s="1"/>
  <c r="Q175" i="1"/>
  <c r="R175" i="1"/>
  <c r="R176" i="1"/>
  <c r="Q176" i="1" s="1"/>
  <c r="Q177" i="1"/>
  <c r="R177" i="1"/>
  <c r="R178" i="1"/>
  <c r="Q178" i="1" s="1"/>
  <c r="Q179" i="1"/>
  <c r="R179" i="1"/>
  <c r="R180" i="1"/>
  <c r="Q180" i="1" s="1"/>
  <c r="Q181" i="1"/>
  <c r="R181" i="1"/>
  <c r="R182" i="1"/>
  <c r="Q182" i="1" s="1"/>
  <c r="Q183" i="1"/>
  <c r="R183" i="1"/>
  <c r="R184" i="1"/>
  <c r="Q184" i="1" s="1"/>
  <c r="Q185" i="1"/>
  <c r="R185" i="1"/>
  <c r="R186" i="1"/>
  <c r="Q186" i="1" s="1"/>
  <c r="Q187" i="1"/>
  <c r="R187" i="1"/>
  <c r="R188" i="1"/>
  <c r="Q188" i="1" s="1"/>
  <c r="Q189" i="1"/>
  <c r="R189" i="1"/>
  <c r="R190" i="1"/>
  <c r="Q190" i="1" s="1"/>
  <c r="Q191" i="1"/>
  <c r="R191" i="1"/>
  <c r="R192" i="1"/>
  <c r="Q192" i="1" s="1"/>
  <c r="Q193" i="1"/>
  <c r="R193" i="1"/>
  <c r="R194" i="1"/>
  <c r="Q194" i="1" s="1"/>
  <c r="Q195" i="1"/>
  <c r="R195" i="1"/>
  <c r="R196" i="1"/>
  <c r="Q196" i="1" s="1"/>
  <c r="Q197" i="1"/>
  <c r="R197" i="1"/>
  <c r="R198" i="1"/>
  <c r="Q198" i="1" s="1"/>
  <c r="Q199" i="1"/>
  <c r="R199" i="1"/>
  <c r="R200" i="1"/>
  <c r="Q200" i="1" s="1"/>
  <c r="Q201" i="1"/>
  <c r="R201" i="1"/>
  <c r="R202" i="1"/>
  <c r="Q202" i="1" s="1"/>
  <c r="Q203" i="1"/>
  <c r="R203" i="1"/>
  <c r="R204" i="1"/>
  <c r="Q204" i="1" s="1"/>
  <c r="Q205" i="1"/>
  <c r="R205" i="1"/>
  <c r="R206" i="1"/>
  <c r="Q206" i="1" s="1"/>
  <c r="Q207" i="1"/>
  <c r="R207" i="1"/>
  <c r="R208" i="1"/>
  <c r="Q208" i="1" s="1"/>
  <c r="Q209" i="1"/>
  <c r="R209" i="1"/>
  <c r="R210" i="1"/>
  <c r="Q210" i="1" s="1"/>
  <c r="Q211" i="1"/>
  <c r="R211" i="1"/>
  <c r="R212" i="1"/>
  <c r="Q212" i="1" s="1"/>
  <c r="Q213" i="1"/>
  <c r="R213" i="1"/>
  <c r="R214" i="1"/>
  <c r="Q214" i="1" s="1"/>
  <c r="Q215" i="1"/>
  <c r="R215" i="1"/>
  <c r="R216" i="1"/>
  <c r="Q216" i="1" s="1"/>
  <c r="Q217" i="1"/>
  <c r="R217" i="1"/>
  <c r="R218" i="1"/>
  <c r="Q218" i="1" s="1"/>
  <c r="Q219" i="1"/>
  <c r="R219" i="1"/>
  <c r="R220" i="1"/>
  <c r="Q220" i="1" s="1"/>
  <c r="Q221" i="1"/>
  <c r="R221" i="1"/>
  <c r="R222" i="1"/>
  <c r="Q222" i="1" s="1"/>
  <c r="Q223" i="1"/>
  <c r="R223" i="1"/>
  <c r="R224" i="1"/>
  <c r="Q224" i="1" s="1"/>
  <c r="Q225" i="1"/>
  <c r="R225" i="1"/>
  <c r="R226" i="1"/>
  <c r="Q226" i="1" s="1"/>
  <c r="Q227" i="1"/>
  <c r="R227" i="1"/>
  <c r="R228" i="1"/>
  <c r="Q228" i="1" s="1"/>
  <c r="Q229" i="1"/>
  <c r="R229" i="1"/>
  <c r="R230" i="1"/>
  <c r="Q230" i="1" s="1"/>
  <c r="Q231" i="1"/>
  <c r="R231" i="1"/>
  <c r="R232" i="1"/>
  <c r="Q232" i="1" s="1"/>
  <c r="Q233" i="1"/>
  <c r="R233" i="1"/>
  <c r="R234" i="1"/>
  <c r="Q234" i="1" s="1"/>
  <c r="Q235" i="1"/>
  <c r="R235" i="1"/>
  <c r="R236" i="1"/>
  <c r="Q236" i="1" s="1"/>
  <c r="Q237" i="1"/>
  <c r="R237" i="1"/>
  <c r="R238" i="1"/>
  <c r="Q238" i="1" s="1"/>
  <c r="Q239" i="1"/>
  <c r="R239" i="1"/>
  <c r="R240" i="1"/>
  <c r="Q240" i="1" s="1"/>
  <c r="Q241" i="1"/>
  <c r="R241" i="1"/>
  <c r="R242" i="1"/>
  <c r="Q242" i="1" s="1"/>
  <c r="Q243" i="1"/>
  <c r="R243" i="1"/>
  <c r="R244" i="1"/>
  <c r="Q244" i="1" s="1"/>
  <c r="Q245" i="1"/>
  <c r="R245" i="1"/>
  <c r="R246" i="1"/>
  <c r="Q246" i="1" s="1"/>
  <c r="Q247" i="1"/>
  <c r="R247" i="1"/>
  <c r="R248" i="1"/>
  <c r="Q248" i="1" s="1"/>
  <c r="Q249" i="1"/>
  <c r="R249" i="1"/>
  <c r="R250" i="1"/>
  <c r="Q250" i="1" s="1"/>
  <c r="Q251" i="1"/>
  <c r="R251" i="1"/>
  <c r="R252" i="1"/>
  <c r="Q252" i="1" s="1"/>
  <c r="Q253" i="1"/>
  <c r="R253" i="1"/>
  <c r="R254" i="1"/>
  <c r="Q254" i="1" s="1"/>
  <c r="Q255" i="1"/>
  <c r="R255" i="1"/>
  <c r="R256" i="1"/>
  <c r="Q256" i="1" s="1"/>
  <c r="Q257" i="1"/>
  <c r="R257" i="1"/>
  <c r="R258" i="1"/>
  <c r="Q258" i="1" s="1"/>
  <c r="Q259" i="1"/>
  <c r="R259" i="1"/>
  <c r="R260" i="1"/>
  <c r="Q260" i="1" s="1"/>
  <c r="Q261" i="1"/>
  <c r="R261" i="1"/>
  <c r="R262" i="1"/>
  <c r="Q262" i="1" s="1"/>
  <c r="Q263" i="1"/>
  <c r="R263" i="1"/>
  <c r="R264" i="1"/>
  <c r="Q264" i="1" s="1"/>
  <c r="Q265" i="1"/>
  <c r="R265" i="1"/>
  <c r="R266" i="1"/>
  <c r="Q266" i="1" s="1"/>
  <c r="Q267" i="1"/>
  <c r="R267" i="1"/>
  <c r="R268" i="1"/>
  <c r="Q268" i="1" s="1"/>
  <c r="Q269" i="1"/>
  <c r="R269" i="1"/>
  <c r="R270" i="1"/>
  <c r="Q270" i="1" s="1"/>
  <c r="Q271" i="1"/>
  <c r="R271" i="1"/>
  <c r="C3" i="2"/>
  <c r="C23" i="2"/>
  <c r="C58" i="2"/>
  <c r="C62" i="2"/>
  <c r="C59" i="2"/>
  <c r="C4" i="2"/>
  <c r="C5" i="2"/>
  <c r="C56" i="2"/>
  <c r="C60" i="2"/>
  <c r="C57" i="2"/>
  <c r="C61" i="2"/>
  <c r="C63" i="2" l="1"/>
  <c r="C27" i="2"/>
  <c r="C6" i="2"/>
</calcChain>
</file>

<file path=xl/sharedStrings.xml><?xml version="1.0" encoding="utf-8"?>
<sst xmlns="http://schemas.openxmlformats.org/spreadsheetml/2006/main" count="4772" uniqueCount="1202">
  <si>
    <t>Sin evidencia de respuesta</t>
  </si>
  <si>
    <t>N/A</t>
  </si>
  <si>
    <t>Pdf</t>
  </si>
  <si>
    <t>En proceso</t>
  </si>
  <si>
    <t>20231140235782  </t>
  </si>
  <si>
    <t>PETICIóN INTERéS PARTICULAR  </t>
  </si>
  <si>
    <t>FORMULACIÓN, ACTUALIZACIÓN ,ACOMPAÑAMINETO NORMATIVO Y OPERATIVO</t>
  </si>
  <si>
    <t>SUBDIRECCIÓN ESTRATÉGICA Y DE COORDINACIÓN BOMBERIL</t>
  </si>
  <si>
    <t>Jorge Fabian Rodriguez Hincapie </t>
  </si>
  <si>
    <t>CAC. Aclaración - Turnos y honorarios CBV  </t>
  </si>
  <si>
    <t>Legislacion bomberil</t>
  </si>
  <si>
    <t>Persona natural</t>
  </si>
  <si>
    <t>FREDYS MARMOL  </t>
  </si>
  <si>
    <t>No designa</t>
  </si>
  <si>
    <t>Correo Atencion Ciudadano</t>
  </si>
  <si>
    <t>Canal Escrito</t>
  </si>
  <si>
    <t>Si</t>
  </si>
  <si>
    <t>17-07-2023 10:18 AM	Archivar	Andrea Bibiana Castañeda Durán	SE DIO TRÁMITE CON RAD. 20232110091231 ENVIADO EL 17/7/23</t>
  </si>
  <si>
    <t>Cumplida</t>
  </si>
  <si>
    <t>20231140235772  </t>
  </si>
  <si>
    <t>Andrea Bibiana Castañeda Durán  </t>
  </si>
  <si>
    <t>CAC. Solicitud de información - Convocatoria a ascensos a oficial </t>
  </si>
  <si>
    <t>CARLOS HUMBERTO LOPEZ </t>
  </si>
  <si>
    <t>07-07-2023 10:42 AM	Archivar	Andrea Bibiana Castañeda Durán	SE DIO TRÁMITE CON RAD. 20232110090881 ENVIADO EL 7/7/23</t>
  </si>
  <si>
    <t>20231140235482  </t>
  </si>
  <si>
    <t>PETICIóN INTERéS GENERAL  </t>
  </si>
  <si>
    <t>CAC. SOLICITUD DE INFORMACIÓN SOBRE LOS PARÁMETROS TÉCNICOS PARA LA CREACIÓN DE UN CUERPO OFICIAL DE BOMBEROS. </t>
  </si>
  <si>
    <t>Acompañamiento juridico</t>
  </si>
  <si>
    <t>Entidad territorial</t>
  </si>
  <si>
    <t>GOBERNACIÓN DE ATLANTICO  </t>
  </si>
  <si>
    <t>Atlántico</t>
  </si>
  <si>
    <t>Vencida</t>
  </si>
  <si>
    <t>20231140235432  </t>
  </si>
  <si>
    <t>PETICIóN ENTRE AUTORIDADES  </t>
  </si>
  <si>
    <t>GESTIÓN JURÍDICA</t>
  </si>
  <si>
    <t>DIRECCIÓN GENERAL</t>
  </si>
  <si>
    <t>Nataly Andrea BarbosaSanchez </t>
  </si>
  <si>
    <t>CAC. Solicitud Información Actuación Fiscal - Denuncia 2022-249899-82111-D </t>
  </si>
  <si>
    <t>Administrativo</t>
  </si>
  <si>
    <t>Entidad publica</t>
  </si>
  <si>
    <t>MANUEL ORLANDO BARRERO PRIETO / CONTRALORIA</t>
  </si>
  <si>
    <t>Bogota D.C</t>
  </si>
  <si>
    <t>El tramite seguira con una nueva peticion por parte del municipio</t>
  </si>
  <si>
    <t>18-07-2023 09:50 AM	Archivar	JUAN CARLOS LOPEZ FARFAN	La siguiente información es tomada de la respuesta que dan las diferentes alcaldías, respecto a la CREACION DE LOS CUERPOS DE BOMBEROS PROPIOS y relacionada en una matriz para su actualización, luego dependiendo de lo informado se tomara la medida respectiva.</t>
  </si>
  <si>
    <t>20231140235232  </t>
  </si>
  <si>
    <t>JUAN CARLOS LOPEZ FARFAN</t>
  </si>
  <si>
    <t>CAC. SOLICITUD DE INFORMACIÓN SOBRE EL CUERPO DE BOMBEROS No. 20232110087891 </t>
  </si>
  <si>
    <t>ALCALDIA MUNICIPAL EL TARRA NORTE DE SANTANDER </t>
  </si>
  <si>
    <t>Santander</t>
  </si>
  <si>
    <t>20231140235212  </t>
  </si>
  <si>
    <t>PETICIóN DE CONSULTA </t>
  </si>
  <si>
    <t>CAC. Solicitud de información y/o aclaración dudas sobre el ingreso y grados otorgados con antelación a la creación de un Cuerpo de Bomberos Voluntarios.  </t>
  </si>
  <si>
    <t>ALCALDIA CUNDAY TOLIMA </t>
  </si>
  <si>
    <t>Tolima</t>
  </si>
  <si>
    <t>20231140235152  </t>
  </si>
  <si>
    <t>EDUCACIÓN NACIONAL PARA BOMBEROS  </t>
  </si>
  <si>
    <t>Edgar Alexander Maya Lopez </t>
  </si>
  <si>
    <t>CAC. Solicitud Concepto - Aplicación del Articulo 30 de la Resolución 1127 de 2018 </t>
  </si>
  <si>
    <t>Entidad bomberil</t>
  </si>
  <si>
    <t>CUERPO DE BOMBEROS VOLUNTARIOS DE YOPAL  </t>
  </si>
  <si>
    <t>Casanare</t>
  </si>
  <si>
    <t>20231140235122  </t>
  </si>
  <si>
    <t>PETICIóN DOCUMENTOS O INFORMACIóN </t>
  </si>
  <si>
    <t>COORDINACIÓN OPERATIVA</t>
  </si>
  <si>
    <t>Andrés Fernando Muñoz Cabrera </t>
  </si>
  <si>
    <t>CAC. SOLICITUD COPIA DE CONVENIO - MUNICIPIO LA VICTORIA VALLE DEL CAUCA </t>
  </si>
  <si>
    <t>ALCALDIA MUNICIPAL LA VICTORIA VALLE </t>
  </si>
  <si>
    <t>Valle del Cauca</t>
  </si>
  <si>
    <t>No se genera radicado de salida</t>
  </si>
  <si>
    <t>06-07-2023 10:44 AM	Archivar	Jose Alexander Teuta Gomez	SE DA RESPUESTA POR CORREO ELECTRONICO EL 6 DE JULIO DE 2023</t>
  </si>
  <si>
    <t>20231140234862  </t>
  </si>
  <si>
    <t>Jose Alexander Teuta Gomez</t>
  </si>
  <si>
    <t>CAC. SOLICITUD DE COPIA DIGITAL DE CERTIFICADO - DIEGO ALEJANDRO PINO CC 98.860.156 / LUZ ESTRELLA AGUDELO ZAPATA CC 42.120.298  </t>
  </si>
  <si>
    <t>Educacion bomberil</t>
  </si>
  <si>
    <t>CUERPO DE BOMBEROS VOLUNTARIOS DE CHINCHINA  </t>
  </si>
  <si>
    <t>Caldas</t>
  </si>
  <si>
    <t>20231140234792  </t>
  </si>
  <si>
    <t>CAC. Solicitud información - Reconocimiento bomeros activos municipio de San Martín Cesar </t>
  </si>
  <si>
    <t>JESUS MANUEL CASTRO CAICEDO </t>
  </si>
  <si>
    <t>Cesar</t>
  </si>
  <si>
    <t>20231140234752  </t>
  </si>
  <si>
    <t>CAC. SOLICITUD DE INFORMACIÓN CUERPO DE BOMBEROS VOLUNTARIOS DE SANTA FE DE ANTIOQUIA  </t>
  </si>
  <si>
    <t>Recursos para bomberos</t>
  </si>
  <si>
    <t>IDALIA AMPARO GONZALEZ GIRALDO SECRETARIA DE GOBIERNO GOBERNACION DE ANTIOQUIA </t>
  </si>
  <si>
    <t>Antioquia</t>
  </si>
  <si>
    <t>07-07-2023 10:44 AM	Archivar	Andrea Bibiana Castañeda Durán	SE DIO TRÁMITE CON RAD. 20232110090901 ENVIADO EL 6/7/23</t>
  </si>
  <si>
    <t>20231140234742  </t>
  </si>
  <si>
    <t>Andrea Bibiana Castañeda Durán</t>
  </si>
  <si>
    <t>CAC. Consulta - Porceso de contratación para la gestión contraincendios an nivel regional </t>
  </si>
  <si>
    <t>BENEMERITO CUERPO DE BOMBEROS VOLUNTARIOS DE IBAGUE  </t>
  </si>
  <si>
    <t>Word</t>
  </si>
  <si>
    <t>29-06-2023 16:37 PM	Archivar	Orlando Murillo Lopez	Se dio respuesta con radicado No. 20232110090711</t>
  </si>
  <si>
    <t>20231140234732  </t>
  </si>
  <si>
    <t>INSPECCIÓN, VIGILANCIA Y CONTROL </t>
  </si>
  <si>
    <t xml:space="preserve">	Orlando Murillo Lopez</t>
  </si>
  <si>
    <t>CAC. Acompañamiento para la eleccion de la nueva junta de bomberos la Primavera. </t>
  </si>
  <si>
    <t>CUERPO DE BOMBEROS VOLUNTARIOS DE LA PRIMAVERA  </t>
  </si>
  <si>
    <t>Vichada</t>
  </si>
  <si>
    <t>04-07-2023 12:43 PM	Archivar	Andrea Bibiana Castañeda Durán	SE DIO TRÁMITE CON RAD. 20232110090681 ENVIADO EL 4/7/23</t>
  </si>
  <si>
    <t>20231140234692  </t>
  </si>
  <si>
    <t>CAC. Solicitud de información - Solicitud a grupo FANO </t>
  </si>
  <si>
    <t>FRANCISCO JAVIER GAMBOA PEDRAZA </t>
  </si>
  <si>
    <t>20231140234622  </t>
  </si>
  <si>
    <t>CAC. Solicitud de apoyo CBV Trinidad - Casanare </t>
  </si>
  <si>
    <t>CUERPO DE BOMBEROS VOLUNTARIOS DE TRINIDAD - CASANARE  </t>
  </si>
  <si>
    <t>20231140234562  </t>
  </si>
  <si>
    <t>Carlos Armando López Barrera </t>
  </si>
  <si>
    <t>CAC: Solicitud estado actual expedición acto administrativo </t>
  </si>
  <si>
    <t>MAURICIO AYALA  </t>
  </si>
  <si>
    <t>Se realiza presencial</t>
  </si>
  <si>
    <t>26-06-2023 09:36 AM	Archivar	Maicol Villarreal Ospina	SE ADJUNTA SOPORTE DE ENTREGA DE CERTIFICADO</t>
  </si>
  <si>
    <t>20231140234522  </t>
  </si>
  <si>
    <t xml:space="preserve">	Maicol Villarreal Ospina</t>
  </si>
  <si>
    <t>CAC. Solicitud respetuosa certificados Instructor CBV de Ventaquemada. - Solicitud de certificados definitivos de los curso taller PONS, GADCB y CBSCI. </t>
  </si>
  <si>
    <t>CUERPO DE BOMBEROS VOLUNTARIOS DE VENTAQUEMADA  </t>
  </si>
  <si>
    <t>Boyacá</t>
  </si>
  <si>
    <t>07-07-2023 11:06 AM	Archivar	Edgar Hernán Molina Macías	Se dio respuesta con RADICADO 20231120096821</t>
  </si>
  <si>
    <t xml:space="preserve">	20231120096821</t>
  </si>
  <si>
    <t>20231140234462  </t>
  </si>
  <si>
    <t>GESTIÓN DE COMUNICACIONES </t>
  </si>
  <si>
    <t>Edgar Hernán Molina Macías</t>
  </si>
  <si>
    <t>CAC: Solicitud Contactos y Logos Línea 123 Cundinamarca </t>
  </si>
  <si>
    <t>Otros</t>
  </si>
  <si>
    <t>OSCAR LEONARDO GOMEZ RAMIREZ </t>
  </si>
  <si>
    <t>Cundinamarca</t>
  </si>
  <si>
    <t>28-06-2023 15:50 PM	Archivar	KEYLA YESENIA CORTES RODRIGUEZ	se da respuesta vía correo respuesta ciudadano para fines pertinentes.</t>
  </si>
  <si>
    <t>20231140234442  </t>
  </si>
  <si>
    <t>KEYLA YESENIA CORTES RODRIGUEZ</t>
  </si>
  <si>
    <t>CAC. REQUERIMIENTO INFORMACION INCENDIOS FORESTALES BOYACA </t>
  </si>
  <si>
    <t>CUERPO DE BOMBEROS VOLUNTARIOS DE TUNJA  </t>
  </si>
  <si>
    <t>3-07-2023 12:09 PM	Archivar	Jorge Restrepo Sanguino	SE DIO RESPUESTA MEDIANTE OFICIO 20232110090641 EL 12/7/2023</t>
  </si>
  <si>
    <t>20231140234322  </t>
  </si>
  <si>
    <t>Jorge Restrepo Sanguino</t>
  </si>
  <si>
    <t>CAC. Solicitud de concepto - Bono para el financieamiento del CBV de Fresno Tolima </t>
  </si>
  <si>
    <t>ALCALDÍA MUNICIPAL DE CAJAMARCA  </t>
  </si>
  <si>
    <t>20231140234282  </t>
  </si>
  <si>
    <t>Julio Cesar Garcia Triana</t>
  </si>
  <si>
    <t>CAC: SOLICITUD APOYO PROBLEMATICA BOMBEROSCIRCASIA </t>
  </si>
  <si>
    <t>Seguimiento a Cuerpo de bomberos</t>
  </si>
  <si>
    <t>JAVIER RAMIREZ FLOREZ / DELEGACION DEPARTAMENTAL QUINDIO</t>
  </si>
  <si>
    <t>Quindío</t>
  </si>
  <si>
    <t>11-07-2023 11:59 AM	Archivar	Luisa Maria Mendoza Manrique	Se da respuesta por correo electrónico el día 11-07-2023. Se deja evidencia en digital.</t>
  </si>
  <si>
    <t>20231140234162  </t>
  </si>
  <si>
    <t>CAC: Solicitud de información respecto al cobro de las Insp seguridad </t>
  </si>
  <si>
    <t>CUERPO DE BOMBEROS VOLUNTARIOS LINARES - NARIñO  </t>
  </si>
  <si>
    <t>Nariño</t>
  </si>
  <si>
    <t>04-07-2023 12:05 PM	Archivar	Andrea Bibiana Castañeda Durán	se dio trámite con rad. 20232110090421 enviado el 4/7/23</t>
  </si>
  <si>
    <t xml:space="preserve">	20232110090421</t>
  </si>
  <si>
    <t>20231140234152  </t>
  </si>
  <si>
    <t>CAC: solicitud de conceptos </t>
  </si>
  <si>
    <t>CUERPO DE BOMBEROS VOLUNTARIOS DE PAMPLONA  </t>
  </si>
  <si>
    <t>Norte de Santander</t>
  </si>
  <si>
    <t>20231140234112  </t>
  </si>
  <si>
    <t>FORTALECIMIENTO BOMBERIL PARA LA RESPUESTA </t>
  </si>
  <si>
    <t>CAC: PLaN DE ACCION VALLE CAUCA 2023 </t>
  </si>
  <si>
    <t>Cuerpo de Bomberos Voluntarios de Sevilla / RAFAEL ARANGO VASQUEZ </t>
  </si>
  <si>
    <t xml:space="preserve">	20232150091891</t>
  </si>
  <si>
    <t>20231140234032  </t>
  </si>
  <si>
    <t>CAC: Vigilancia Preventiva - Servicio Publico Bomberil Municipio de Santa Fe de Antioquia </t>
  </si>
  <si>
    <t>KARIN HINCAPIE HERNANDEZ </t>
  </si>
  <si>
    <t>20231140234022  </t>
  </si>
  <si>
    <t>CAC. Remisión de Petición - Remisión de escrito de Oscar Reyes Barbosa - ID 122924, cbomberoszarzal@yahoo.es  </t>
  </si>
  <si>
    <t>CUERPO DE BOMBEROS VOLUNTARIOS DE ZARZAL</t>
  </si>
  <si>
    <t>11-07-2023 14:43 PM	Archivar	Edgar Alexander Maya Lopez	Se da respuesta con radicado DNBC 20232110081101 el 31/03/2023</t>
  </si>
  <si>
    <t>20231140233972  </t>
  </si>
  <si>
    <t>CAC: SDP-1008-23 </t>
  </si>
  <si>
    <t>IVAN MATALLANA  </t>
  </si>
  <si>
    <t>26-06-2023 16:05 PM	Archivar	ALFREDO JOSE FLOREZ OTERO	Se envía respuesta con numero de radicado 20233130090231 el día 26- de junio de 2023</t>
  </si>
  <si>
    <t xml:space="preserve">	20233130090231</t>
  </si>
  <si>
    <t>20231140233962  </t>
  </si>
  <si>
    <t>GESTIÓN CONTRACTUAL </t>
  </si>
  <si>
    <t xml:space="preserve"> SUBDIRECCIÓN ADMINISTRATIVA Y FINANCIERA</t>
  </si>
  <si>
    <t>ALFREDO JOSE FLOREZ OTERO</t>
  </si>
  <si>
    <t>CAC: Requerimiento Oficio P4DCE-0995 Expediente No. IUS-E-2023-226076 IUC-D-2023-2921812 </t>
  </si>
  <si>
    <t>PROCURADURíA 1 DELEGADA CONTRATACIóN ESTATAL MARIA CECILIA RUBIANO VARGAS SECRETARIO GRADO 11 </t>
  </si>
  <si>
    <t>28-06-2023 11:24 AM	Archivar	Jorge Restrepo Sanguino	SE DIO RESPUESTA MEDIANTE OFICIO N 20232110090051 EL 27/06/2023</t>
  </si>
  <si>
    <t xml:space="preserve">	20232110090051</t>
  </si>
  <si>
    <t>20231140233922  </t>
  </si>
  <si>
    <t>CAC. Creación de Cuerpo de Bomberos BOAVITA </t>
  </si>
  <si>
    <t>ALCALDIA BOAVITA BOYACA </t>
  </si>
  <si>
    <t>04-07-2023 15:03 PM	Archivar	Melba Vidal	El Dr. Ronny envia para firma las respuestas de estos tres orfeos con radicados de salida 20232150090721, 20232150090781, 20232150090771 el 4 de julio del 2023</t>
  </si>
  <si>
    <t>20231140233542  </t>
  </si>
  <si>
    <t>Melba Vidal</t>
  </si>
  <si>
    <t>CAC: Traslado OFI23-00106401 / GFPU - EMAIL Solicitud de información sobre el consejo de Oficiales del Meritorio Cuerpo de Bomberos Voluntarios de Buenaventura. </t>
  </si>
  <si>
    <t>JUAN PABLO CASTRO  </t>
  </si>
  <si>
    <t>No se adjunta evidencia de envio de respuesta</t>
  </si>
  <si>
    <t>20231140233382  </t>
  </si>
  <si>
    <t xml:space="preserve">	Jorge Fabian Rodriguez Hincapie</t>
  </si>
  <si>
    <t>CAC: Aclaración concepto 20231140227362-20232140088981 DP-DAVID CONDE </t>
  </si>
  <si>
    <t>Persona juridica</t>
  </si>
  <si>
    <t>DAVID E. CONDE ESCOBAR  </t>
  </si>
  <si>
    <t>20231140233332  </t>
  </si>
  <si>
    <t>CAC: solicitud de información de visitas </t>
  </si>
  <si>
    <t>CUERPO DE BOMBEROS VOLUNTARIOS VOLUNTARIOS DE SABANALARGA SABANALARGA ATLÁNTICO </t>
  </si>
  <si>
    <t>20231140232892  </t>
  </si>
  <si>
    <t>CAC SOLICITUD DE ASESORÍA JURÍDICA DE CASO 20232000087781 </t>
  </si>
  <si>
    <t>CUERPO DE BOMBEROS VOLUNTARIOS DE ORITO PUTUMAYO Leongino Casañas Gómez </t>
  </si>
  <si>
    <t>Putumayo</t>
  </si>
  <si>
    <t>10-07-2023 14:59 PM	Archivar	Jorge Restrepo Sanguino	SE DIO RESPUESTA MEDIANTE OFICIO N°20232110090391 EL 6/7/2023</t>
  </si>
  <si>
    <t>20231140232862  </t>
  </si>
  <si>
    <t>CAC SOLICITUD APOYO </t>
  </si>
  <si>
    <t>CUERPO DE BOMBEROS VOLUNTARIO DE CONTRATACION  </t>
  </si>
  <si>
    <t>20231140232782  </t>
  </si>
  <si>
    <t>Edgar Alexander Maya Lopez</t>
  </si>
  <si>
    <t>CAC TRASLADO CONSULTA </t>
  </si>
  <si>
    <t>Guillermo Díaz Forero </t>
  </si>
  <si>
    <t>20-06-2023 14:29 PM	Archivar	Julio Alejandro Chamorro Cabrera	Soporte es enviados el 20/06/2023</t>
  </si>
  <si>
    <t>20231140232622  </t>
  </si>
  <si>
    <t>Julio Alejandro Chamorro Cabrera</t>
  </si>
  <si>
    <t>CAC SOLICITUD REENVIAR CORREO </t>
  </si>
  <si>
    <t>BENEMERITO CUERPO DE BOMBEROS VOLUNTARIOS SANTA ELENA  </t>
  </si>
  <si>
    <t>04-07-2023 12:40 PM	Archivar	Andrea Bibiana Castañeda Durán	SE DIO TRÁMITE CON RAD. 20232110090671 ENVIADO EL 4/7/23</t>
  </si>
  <si>
    <t>20231140232502  </t>
  </si>
  <si>
    <t>CAC Asesoría Jurídica </t>
  </si>
  <si>
    <t>Jhon Eider Castrillón Osorio </t>
  </si>
  <si>
    <t>se proce</t>
  </si>
  <si>
    <t>SE ARCHIVA EL OFICIO DE CARACTER INFORMATIVO EL CUAL SE DESCRIBE EL DESCONTENTO DEL COMANADATE DEL CBV DE VENECIA ANTIOQUIA CN EL COMUNICADO QUE HACE EL SECRETARIO DE GOBIERNO MUNICIPAL.</t>
  </si>
  <si>
    <t>Extemporanea</t>
  </si>
  <si>
    <t>20231140232492  </t>
  </si>
  <si>
    <t>Julio Cesar Garcia Triana </t>
  </si>
  <si>
    <t>CAC OFICIO BOMBEROS </t>
  </si>
  <si>
    <t>CUERPO DE BOMBEROS VOLUNTARIOS DE VENECIA  </t>
  </si>
  <si>
    <t>Radicado de salida sin firma</t>
  </si>
  <si>
    <t>28-06-2023 15:31 PM	Archivar	Julio Alejandro Chamorro Cabrera	Respuesta enviada el 28 de junio del 2023 con radicado No 20232000089261</t>
  </si>
  <si>
    <t>20231140232452  </t>
  </si>
  <si>
    <t>CAC: SOLICITUD DE INFORMACION </t>
  </si>
  <si>
    <t>ARIIF SAS BIC  </t>
  </si>
  <si>
    <t>29-06-2023 17:12 PM	Archivar	Melba Vidal	Respuesta enviada el 29 de junio con radicado No 20232150090491</t>
  </si>
  <si>
    <t>20231140232442  </t>
  </si>
  <si>
    <t xml:space="preserve">	Melba Vidal</t>
  </si>
  <si>
    <t>CAC: SOLICITUD </t>
  </si>
  <si>
    <t>CUERPO DE BOMBEROS VOLUNTARIOS DE MALAMBO  </t>
  </si>
  <si>
    <t>26-06-2023 11:29 AM	Archivar	Viviana Gonzalez Cano	Se realiza llamada telefónica 15 de junio de 2023, a la comandante del cuerpo de bomberos, donde se informa que se realizara reunión virtual con el capitán, estamos pendientes de la confirmación de la misma para dar tramite a la solicitud.</t>
  </si>
  <si>
    <t>20231140232392  </t>
  </si>
  <si>
    <t>GESTIÓN DE ASUNTOS DISCIPLINARIOS </t>
  </si>
  <si>
    <t>Viviana Gonzalez Cano </t>
  </si>
  <si>
    <t>CAC: REITERACION DE SOLICITUD REVOCATORIA DIRECTA DE ACTO ADMINISTRATIVO PARTICULAR DE FECHA 09/08/2022 RADICADO DNBC NO. **2022000061281** </t>
  </si>
  <si>
    <t>CUERPO DE BOMBEROS VOLUNTARIOS DE SANTAFE DE ANTIOQUIA  </t>
  </si>
  <si>
    <t>20231140232342  </t>
  </si>
  <si>
    <t>CAC Solicitud de acceso a información. </t>
  </si>
  <si>
    <t>John Ocampo  </t>
  </si>
  <si>
    <t>14-06-2023 14:51 PM	Archivar	Mauricio Delgado Perdomo	se responde via correo elettronico. se adjunta imagen</t>
  </si>
  <si>
    <t>20231140232312  </t>
  </si>
  <si>
    <t xml:space="preserve">	Mauricio Delgado Perdomo</t>
  </si>
  <si>
    <t>CAC SOLICITUD DE INFORMACION CUERPO OFICIAL DE BOMBEROS DE CAJICÁ </t>
  </si>
  <si>
    <t>ALCALDÍA MUNICIPAL DE CAJICA - CUNDINAMARCA  </t>
  </si>
  <si>
    <t>22-06-2023 11:59 AM	Archivar	Mauricio Delgado Perdomo	SE RESPONDE CON RADICADO 20231140232302 - 20232140089911 CAMILO PACHECHO</t>
  </si>
  <si>
    <t>20231140232302  </t>
  </si>
  <si>
    <t>Jose Alexander Teuta Gomez </t>
  </si>
  <si>
    <t>CAC: Solicitud de información </t>
  </si>
  <si>
    <t>CAMILO ANDRES PACHECO VIVIESCAS </t>
  </si>
  <si>
    <t>14-07-2023 15:42 PM	Archivar	Jorge Restrepo Sanguino	SE ENVIO POR CORREO ELECTRONICO</t>
  </si>
  <si>
    <t>20231140232212  </t>
  </si>
  <si>
    <t>CAC Traslado por competencia asesoria </t>
  </si>
  <si>
    <t>GOBERNACION DE SANTANDER  </t>
  </si>
  <si>
    <t>Sin evidencia de respuesta, documento salida sin firma</t>
  </si>
  <si>
    <t>20231140232192  </t>
  </si>
  <si>
    <t>SM: queja contra el comandante del CBV Barranca de Upia </t>
  </si>
  <si>
    <t>CUERPO DE BOMBEROS BARRANCA DE UPIA  </t>
  </si>
  <si>
    <t>Meta</t>
  </si>
  <si>
    <t>Servicio de mensajeria</t>
  </si>
  <si>
    <t>4-07-2023 12:18 PM	Archivar	Andrea Bibiana Castañeda Durán	SE DIO TRÁMITE CON RAD. 20232110090601 ENVIADO EL 4/7/23</t>
  </si>
  <si>
    <t>20231140232162  </t>
  </si>
  <si>
    <t>CAC Solicitud de aclaración radicado 20232110086381 </t>
  </si>
  <si>
    <t>ALVARO JAVIER ANDRADE IZAO </t>
  </si>
  <si>
    <t>20231140232152  </t>
  </si>
  <si>
    <t>CAC Denuncia </t>
  </si>
  <si>
    <t>ANONIMO ANONIMO ANONIMO </t>
  </si>
  <si>
    <t>29-06-2023 09:47 AM	Archivar	Jonathan Prieto	Se archiva ya que se dio respuesta al Orfeo No. 20231140232132 vía correo electrónico el día 28 de mayo de 2023 con sus anexos, bajo el Radicado No. 20232130089771.</t>
  </si>
  <si>
    <t>20231140232132  </t>
  </si>
  <si>
    <t xml:space="preserve">	Jonathan Prieto</t>
  </si>
  <si>
    <t>CAC: Solicitud de información para la postulación del proyecto Estudios, Diseños y Construcción de la Estación de Bomberos Tipo 6 para el Municipio de Acevedo, Departamento del Huila  </t>
  </si>
  <si>
    <t>ALCALDÍA MUNICIPAL ACEVEDO HUILA </t>
  </si>
  <si>
    <t>Huila</t>
  </si>
  <si>
    <t>10-07-2023 15:02 PM	Archivar	Jorge Restrepo Sanguino	SE DIO RESPUESTA MEDIANTE OFICIO N° 20232110090331 EL 6/7/2023</t>
  </si>
  <si>
    <t>20231140232062  </t>
  </si>
  <si>
    <t>CAC: derecho de petición que se le envío ala administración municipal </t>
  </si>
  <si>
    <t>CUERPO DE BOMBEROS CHIRIGUANA  </t>
  </si>
  <si>
    <t>15-06-2023 13:34 PM	Archivar	Maicol Villarreal Ospina	SE ADJUNTA RESPUESTA POR CORREO ELECTRÓNICO</t>
  </si>
  <si>
    <t>20231140232022  </t>
  </si>
  <si>
    <t>CAC Solicitud Copia certificado </t>
  </si>
  <si>
    <t>CUERPO DE BOMBEROS VOLUNTARIOS DE ZAPATOCA - SANTANDER  </t>
  </si>
  <si>
    <t xml:space="preserve">	20232110090561</t>
  </si>
  <si>
    <t>20231140231952  </t>
  </si>
  <si>
    <t>CAC PETICION </t>
  </si>
  <si>
    <t>SINDICATO UNIDAD BOMBERIL  </t>
  </si>
  <si>
    <t>16-06-2023 09:57 AM	Archivar	Andrea Bibiana Castañeda Durán	se da trámite con rad. 20232110089271 enviado el 16/6/23</t>
  </si>
  <si>
    <t>20231140231812  </t>
  </si>
  <si>
    <t>CAC SOLICITUD CONCEPTO </t>
  </si>
  <si>
    <t>MANUEL ENRIQUE SALAZAR HERNANDEZ DELEGADO DEPARTAMENTAL SANTANDER  </t>
  </si>
  <si>
    <t>13-06-2023 22:29 PM	Archivar	Orlando Murillo Lopez	Se dio respuesta con radicado No. 20232110089141</t>
  </si>
  <si>
    <t>20231140231802  </t>
  </si>
  <si>
    <t>CAC DERECHO DE PETICION  </t>
  </si>
  <si>
    <t>RED NACIONAL DE VEEDURIAS  </t>
  </si>
  <si>
    <t>20231140231792  </t>
  </si>
  <si>
    <t>CAC Solicitud de informacion sobre &amp;amp;quot;kit acuático&amp;amp;quot; para bomberos del Municipio </t>
  </si>
  <si>
    <t>ALCALDIA HATO COROZAL GESTION DEL RIESGO </t>
  </si>
  <si>
    <t>28-06-2023 11:17 AM	Archivar	Jorge Restrepo Sanguino	SE DIO RESPUESTA MEDIANTE OFICIO N° 20232110090001 EL 28/06/2023</t>
  </si>
  <si>
    <t>20231140231692  </t>
  </si>
  <si>
    <t>CAC CONSULTA -RIFAS CUERPO DE BOMBERO VOLUNTARIO </t>
  </si>
  <si>
    <t>Plutarco diazgranados figueroa </t>
  </si>
  <si>
    <t>Sucre</t>
  </si>
  <si>
    <t>16-06-2023 14:28 PM	Archivar	Mauricio Delgado Perdomo	SE RESPONDE CON RADICADO 20232140089641</t>
  </si>
  <si>
    <t>20231140231672  </t>
  </si>
  <si>
    <t>Mauricio Delgado Perdomo</t>
  </si>
  <si>
    <t>RD Derecho de Petición ADMISIÓN TUTELA 20230011500 </t>
  </si>
  <si>
    <t>CUERPO DE BOMBEROS VOLUNTARIOS DE CLEMENCIA BOLIVAR  </t>
  </si>
  <si>
    <t>Bolívar</t>
  </si>
  <si>
    <t>Radicacion directa</t>
  </si>
  <si>
    <t>25-06-2023 23:51 PM	Archivar	Orlando Murillo Lopez	Se dio respuesta con radicado No. 20232110090101</t>
  </si>
  <si>
    <t>20231140231592  </t>
  </si>
  <si>
    <t>Orlando Murillo Lopez</t>
  </si>
  <si>
    <t>CAC: DERECHO DE PETICION ART 23 C.P., LEY 1755 DE 2015  </t>
  </si>
  <si>
    <t>EDINSON LIZARAZO GUIO </t>
  </si>
  <si>
    <t>04-07-2023 12:15 PM	Archivar	Andrea Bibiana Castañeda Durán	SE DIO TRÁMITE CON RAD. 20232110090601 ENVIADO EL 4/7/23</t>
  </si>
  <si>
    <t>20231140231562  </t>
  </si>
  <si>
    <t>CAC: CONSULTA </t>
  </si>
  <si>
    <t>FELIX CARDENAS RODRIGUEZ </t>
  </si>
  <si>
    <t xml:space="preserve">	20232110090551</t>
  </si>
  <si>
    <t>20231140231472  </t>
  </si>
  <si>
    <t>CAC: SOLICITUD DE INFORMACIÓN ARTÍCULO 13 C.P. </t>
  </si>
  <si>
    <t>ANDRES RODRIGUEZ  </t>
  </si>
  <si>
    <t>26-06-2023 00:01 AM	Archivar	Orlando Murillo Lopez	Se dio respuesta bajo el radicado No. 20232110090111</t>
  </si>
  <si>
    <t>20231140231442  </t>
  </si>
  <si>
    <t>CAC: solicita revisión de los documentos de ascenso de oficial Alberto Agudelo Sanz </t>
  </si>
  <si>
    <t>CUERPO DE BOMBEROS VOLUNTARIOS DE ZARZAL  </t>
  </si>
  <si>
    <t>16-06-2023 09:48 AM	Archivar	Andrea Bibiana Castañeda Durán	SE DIO TRÁMITE CON RAD. 20232110089191 ENVIADO EL 16/6/23</t>
  </si>
  <si>
    <t>20231140231392  </t>
  </si>
  <si>
    <t xml:space="preserve">	Andrea Bibiana Castañeda Durán</t>
  </si>
  <si>
    <t>CAC: CONCEPTO INQUIETUDES CONSEJO DE DIGNATARIOS </t>
  </si>
  <si>
    <t>CUERPO DE BOMBEROS VOLUNTARIOS DEL ESPINAL CAPITáN. CARLOS ALEJANDRO YEPES T. COMANDANTE - R/LEGA </t>
  </si>
  <si>
    <t>09-06-2023 16:20 PM	Archivar	Mauricio Delgado Perdomo	SE RESPONDE POR CORREO ELECTRONICO, SE ADJUNTA IMAGEN</t>
  </si>
  <si>
    <t>20231140231302  </t>
  </si>
  <si>
    <t>CAC: Solicitud de explicación sobre la revocación del aval de instructores en Calamar, Bolívar </t>
  </si>
  <si>
    <t>JOSE DEL CARMEN GUTIERREZ JIMENEZ  </t>
  </si>
  <si>
    <t>20231140231222  </t>
  </si>
  <si>
    <t>CAC: Solicita información relacionada con su proceso de contratación </t>
  </si>
  <si>
    <t>JOHN FREDY TOVAR ROMERO </t>
  </si>
  <si>
    <t>20231140231202  </t>
  </si>
  <si>
    <t>CAC: solicitud copia de los comodatos de los3 vehículos entregados en al CBV Municipio de Jardín.  </t>
  </si>
  <si>
    <t>MARIO URIBE QUICENO </t>
  </si>
  <si>
    <t>17-07-2023 10:14 AM Archivar Andrea Bibiana Castañeda Durán SE DIO TRÁMITE CON RAD. 20232110091211 ENVIADO EL 17/07/23</t>
  </si>
  <si>
    <t>20231140231122  </t>
  </si>
  <si>
    <t>CAC: Consulta para Ascensos Oficiales y Suboficiales </t>
  </si>
  <si>
    <t>JUAN CAMILO JARAMILLO  </t>
  </si>
  <si>
    <t>29-06-2023 16:28 PM	Archivar	Melba Vidal	Respuesta enviada el 23 de junio con radicado No 20232150089801</t>
  </si>
  <si>
    <t>20231140231072  </t>
  </si>
  <si>
    <t>CAC: INFORMACIÓN SOBRE LAS IMPLICACIONES DE CUERPOS DE BOMBEROS BLOQUEADOS EN PROCESO DE INSPECCION VIGILANCIA Y CONTROL </t>
  </si>
  <si>
    <t>DELEGACIÓN DEPARTAMENTAL BOMBEROS BOLIVAR  </t>
  </si>
  <si>
    <t>20231140230952  </t>
  </si>
  <si>
    <t>CAC: Solicitud suspensión de la personaría jurídica del cuerpo de bomberos de Armenia Quindío </t>
  </si>
  <si>
    <t>LUIS FERNANDO REYES RAMÍREZ </t>
  </si>
  <si>
    <t>26-06-2023 22:47 PM	Archivar	Orlando Murillo Lopez	Se dio respuesta con el radicado No. 20232110090281</t>
  </si>
  <si>
    <t>20231140230922  </t>
  </si>
  <si>
    <t>CAC: Solicitud de información por investigación ASCENSO </t>
  </si>
  <si>
    <t>WILSON CANO  </t>
  </si>
  <si>
    <t>Risaralda</t>
  </si>
  <si>
    <t>21-06-2023 10:21 AM	Archivar	Jorge Restrepo Sanguino	SE DIO RESPUESTA MEDIANTE OFICIO N°20232110089301 EL 21/6/2023</t>
  </si>
  <si>
    <t>20231140230712  </t>
  </si>
  <si>
    <t>CAC: derecho de petición sobre área de afectación y distancias de seguridad respecto de una fabrica de pirotecnia </t>
  </si>
  <si>
    <t>ANDRES FELIPE PEÑALVER ESPECTÁCULOS PIROTÉCNICOS MARIPOSA </t>
  </si>
  <si>
    <t>21-06-2023 09:36 AM	Archivar	Andrea Bibiana Castañeda Durán	SE DIO TRÁMITE CON RAD. 20232110089601 ENVIADO EL 21/6/23</t>
  </si>
  <si>
    <t>20231140230632  </t>
  </si>
  <si>
    <t>CAC: CONCEPTO JURIDICO REQUISITOS PARA SER BOMBERO </t>
  </si>
  <si>
    <t>CUERPO DE BOMBEROS VOLUNTARIOS DE LERIDA - TOLIMA  </t>
  </si>
  <si>
    <t>09-06-2023 14:18 PM	Archivar	Mauricio Delgado Perdomo	SE RESPONDE POR CORREO ELECTRONICO. SE ADJUNTA IMAGEN</t>
  </si>
  <si>
    <t>20231140230622  </t>
  </si>
  <si>
    <t>CAC: Consulta instructores DNBC </t>
  </si>
  <si>
    <t>NICOLáS ANDRéS LASTRE  </t>
  </si>
  <si>
    <t>20231140230582  </t>
  </si>
  <si>
    <t>CAC: OFICIO 2023EE05728 - SOLICITUD DNBC BOMBEROS </t>
  </si>
  <si>
    <t>UNGRD SUBDIRECCION PARA EL MANEJO DE DESASTRES  </t>
  </si>
  <si>
    <t>06-06-2023 13:26 PM	Archivar	Orlando Murillo Lopez	se dio respuesta con radicado No. 20232110088191</t>
  </si>
  <si>
    <t>20231140230502  </t>
  </si>
  <si>
    <t>CAC: OT 20533. NC 230016099050202250245 </t>
  </si>
  <si>
    <t>DENIS RAMOS  </t>
  </si>
  <si>
    <t>Cordoba</t>
  </si>
  <si>
    <t>13-06-2023 20:39 PM	Archivar	Orlando Murillo Lopez	Se dio respuesta con radicado No. 20232110089121</t>
  </si>
  <si>
    <t>20231140230492  </t>
  </si>
  <si>
    <t>CAC: Solicitud de información e intervención. </t>
  </si>
  <si>
    <t>CIRO ROJAS OJEDA </t>
  </si>
  <si>
    <t>21-06-2023 10:15 AM	Archivar	Jorge Restrepo Sanguino	SE DIO RESPUESTA MEDIANTE OFICIO N° 20232110088811 EL 21/6/2023</t>
  </si>
  <si>
    <t>20231140230472  </t>
  </si>
  <si>
    <t>RD: SOLICITUD PARA REALIZAR CONVENIOS DE BOMBEROS VOLUNTARIOS CON OTROS MUNICIPIOS </t>
  </si>
  <si>
    <t>ALCALDIA EBEJICO ANTIOQUIA </t>
  </si>
  <si>
    <t>21-06-2023 09:38 AM	Archivar	Andrea Bibiana Castañeda Durán	SE DIO TRÁMITE CON RAD. 20232110089591 ENVIADO EL 21/6/23</t>
  </si>
  <si>
    <t>20231140230312  </t>
  </si>
  <si>
    <t>CAC: Derecho de Petición Solicitud de Información.  </t>
  </si>
  <si>
    <t>IVONNE LANDAZABAL VALBUENA / COORDINADOR DEPARTAMENTAL GR </t>
  </si>
  <si>
    <t>20231140230242  </t>
  </si>
  <si>
    <t>CAC: SOLICTUD FORTALECIMIENTO </t>
  </si>
  <si>
    <t>ALCALDIA MUNICIPAL SANTANDER GUADALUPE </t>
  </si>
  <si>
    <t>08-06-2023 01:04 AM	Archivar	Orlando Murillo Lopez	Se da respuesta con radicado No. 20232110088511</t>
  </si>
  <si>
    <t>20231140230182  </t>
  </si>
  <si>
    <t>CAC: Derecho de petición </t>
  </si>
  <si>
    <t>CUERPO DE BOMBEROS VOLUNTARIOS DE ZIPAQUIRA  </t>
  </si>
  <si>
    <t>https://dnbc.gov.co/index.php/atencion-y-servicios-la-ciudadania/actuaciones-disciplinarias</t>
  </si>
  <si>
    <t>08-06-2023 15:41 PM	Archivar	Viviana Gonzalez Cano	Se expide auto inhibitorio el cual se publica en la pagina web de al entidad. 01/2023</t>
  </si>
  <si>
    <t xml:space="preserve">20233140088941	</t>
  </si>
  <si>
    <t>20231140230162  </t>
  </si>
  <si>
    <t>QUEJA </t>
  </si>
  <si>
    <t>Viviana Gonzalez Cano</t>
  </si>
  <si>
    <t>CAC: QUEJA  </t>
  </si>
  <si>
    <t>JORGE ARDILA PALLARES  </t>
  </si>
  <si>
    <t>08-06-2023 15:30 PM	Archivar	Andrea Bibiana Castañeda Durán	SE DIO TRÁMITE CON RAD. 20232110087921 ENVIADO EL 08/06/23</t>
  </si>
  <si>
    <t>20231140230132  </t>
  </si>
  <si>
    <t>CAC:SOLICITUD DE CONCEPTO TECNICO Y/O CERTIFICACION </t>
  </si>
  <si>
    <t>ANDREA SALCEDO CMGRD  </t>
  </si>
  <si>
    <t>21-06-2023 09:44 AM	Archivar	Jorge Restrepo Sanguino	SE ENVIO POR CORREO ELECTRONICO EL 21/6/2023</t>
  </si>
  <si>
    <t>20231140230092  </t>
  </si>
  <si>
    <t>CAC: Solicitud Modelo de Estatutos para los cuerpos de Bomberos Voluntarios </t>
  </si>
  <si>
    <t>SECRETARIA DE INTERIOR  </t>
  </si>
  <si>
    <t xml:space="preserve">20232150090311	</t>
  </si>
  <si>
    <t>20231140230082  </t>
  </si>
  <si>
    <t>CAC: DPM Oficio N°. 1570 -2023 Remisión por competencia Radicado Interno N° 2505231963 </t>
  </si>
  <si>
    <t xml:space="preserve">ALCALDIA PUERTO GAITAN </t>
  </si>
  <si>
    <t>20231140230072  </t>
  </si>
  <si>
    <t>CAC: Derecho de Petición- Ficha Técnica </t>
  </si>
  <si>
    <t>JHON FREDY EPIA MAYOR  / EPIAS S.A.S</t>
  </si>
  <si>
    <t>06-06-2023 09:45 AM	Archivar	Orlando Murillo Lopez	se dio respuesta con radicado No. 20232110087941</t>
  </si>
  <si>
    <t>20231140230032  </t>
  </si>
  <si>
    <t>CAC: ASUNTO: SOLICITUD REVOCATORIA DIRECTA DE ACTO ADMINISTRATIVO PARTICULAR DE FECHA 09/08/2022 RADICADO DNBC NO. **2022000061281**, A SU VEZ COMO TODO EL PROCESO DE INSPECCION, VIGILANCIA Y CONTROL, POR VIOLACION EVIDENTE AL DEBIDO PROCESO DEL ART 29 C.P </t>
  </si>
  <si>
    <t xml:space="preserve">	20232150090151</t>
  </si>
  <si>
    <t>20231140230012  </t>
  </si>
  <si>
    <t>CAC: PROCESO PRESUNTAS IRREGULARIDADES RECURSOS BOMBEROS SUESCA </t>
  </si>
  <si>
    <t>SIHO ALEXANDER LUQUE  </t>
  </si>
  <si>
    <t>20231140229962  </t>
  </si>
  <si>
    <t>CAC: DERECHO DE PETICION VIOLACION AL DEBIDO PROCESO </t>
  </si>
  <si>
    <t>29-06-2023 16:25 PM	Archivar	Melba Vidal	Respuesta enviada el 23 dejunio del 2023 con radicado No 20232150089781</t>
  </si>
  <si>
    <t>20231140229912  </t>
  </si>
  <si>
    <t>CAC: SOLICITUD CONCEPTO FUNDADO EN LA LEY </t>
  </si>
  <si>
    <t>CUERPO DE BOMBEROS VOLUNTARIOS EL DONCELLO - CAQUETÁ  </t>
  </si>
  <si>
    <t>Caqueta</t>
  </si>
  <si>
    <t>20231140229812  </t>
  </si>
  <si>
    <t>CAC: DERECHO DE PETICIÓN Radicado: 2023ER0029258 - Respuesta 2023EE0047179 - Traslados 2023EE0047182 - 2023EE0047185 </t>
  </si>
  <si>
    <t>MINISTERIO DE VIVIENDA / FERNEY ALONSO RESTREPO</t>
  </si>
  <si>
    <t>Correo atencion ciudadano</t>
  </si>
  <si>
    <t>20231140229762  </t>
  </si>
  <si>
    <t>CAC:Consulta - Especificaciones técnicas elementos de comunicación y uniformes oficiales - Bomberos </t>
  </si>
  <si>
    <t>LINA MARCELA LEON GASCA  </t>
  </si>
  <si>
    <t>09-06-2023 15:49 PM	Archivar	Mauricio Delgado Perdomo	SE TRAMITRA POR CORREO ELECTRONICO, SE ADJUNTA IMAGEN</t>
  </si>
  <si>
    <t>20231140229752  </t>
  </si>
  <si>
    <t>Mauricio Delgado Perdomo </t>
  </si>
  <si>
    <t>PAULO CESAR FORERO FORERO  </t>
  </si>
  <si>
    <t>20231140229732  </t>
  </si>
  <si>
    <t>CAC: Resolución 328 del 2020 uniformes </t>
  </si>
  <si>
    <t>BOMBEROS BUCARAMANGA  </t>
  </si>
  <si>
    <t>20231140229652  </t>
  </si>
  <si>
    <t>RD: SOLICITUD INFORME  </t>
  </si>
  <si>
    <t>JORGE IVAN SALDARRIAGA  </t>
  </si>
  <si>
    <t>31-05-2023 23:49 PM	Archivar	Orlando Murillo Lopez	Se dio respuesta con radicado No. 20232110087081</t>
  </si>
  <si>
    <t>20231140229642  </t>
  </si>
  <si>
    <t>CAC: Denuncia anónima al cuerpo bomberos voluntarios de Riofrío Valle del Cauca  </t>
  </si>
  <si>
    <t>MARIBEL ARCE  </t>
  </si>
  <si>
    <t>20231140229612  </t>
  </si>
  <si>
    <t>CAC: Reiteración de solicitudes elevadas desde la UAE Cuerpo Oficial de Bomberos </t>
  </si>
  <si>
    <t>JAVIER BALLESTEROS SUBDIRECCIPON GESTIÓN HUMANA  </t>
  </si>
  <si>
    <t>04-07-2023 15:47 PM	Archivar	Melba Vidal	Se asocia imagen y se sube soporte de envio correo electrónico enb anexos documentos</t>
  </si>
  <si>
    <t>20231140229572  </t>
  </si>
  <si>
    <t>Melba Vidal </t>
  </si>
  <si>
    <t>CAC. SOLICITUD CLARIDAD ALCANCE RADICADO Nª 20232150084321.  </t>
  </si>
  <si>
    <t>08-06-2023 13:07 PM	Archivar	Maicol Villarreal Ospina	se deja evidencia de envió en digital por medio de correo electrónico</t>
  </si>
  <si>
    <t xml:space="preserve">	20232140087911</t>
  </si>
  <si>
    <t>20231140229562  </t>
  </si>
  <si>
    <t>Maicol Villarreal Ospina</t>
  </si>
  <si>
    <t>CAC. Archivo de año 2006 y 2008 en cuanto a cursos avalados. </t>
  </si>
  <si>
    <t>LUDI MIREYA ARIAS CARDOZO  </t>
  </si>
  <si>
    <t>no hay evidencia de envio de la respuesta</t>
  </si>
  <si>
    <t>05-07-2023 10:26 AM	Archivar	KEYLA YESENIA CORTES RODRIGUEZ	se da respuesta al peticionario para fines pertinentes.</t>
  </si>
  <si>
    <t>20231140229522  </t>
  </si>
  <si>
    <t>CAC. SOLICITUD DE INFORMACION IMPORTANTE - INDAGACION - PECULADO POR APROPIACION 687456000236202200064.  </t>
  </si>
  <si>
    <t>FISCALIA SEGUNDA SECCIONAL UNIDAD DE DELITOS CONTRA LA ADMINISTRACION PUBLICA  </t>
  </si>
  <si>
    <t>04-07-2023 15:44 PM	Archivar	Melba Vidal	Se asocia imagen y se sube soporte de envio electerónco en anexos documentos</t>
  </si>
  <si>
    <t>20231140229512  </t>
  </si>
  <si>
    <t>CAC. DERECHO DE INFORMACIÓN. </t>
  </si>
  <si>
    <t>SINDICATO DISTRITAL DE BOMBEROS VOLUNTARIOS DE BUENAVENTURA  </t>
  </si>
  <si>
    <t>20231140229472  </t>
  </si>
  <si>
    <t>CAC.ControlDoc-Correspondencia: Se le ha asignado un(a) nuevo(a) Documento: 138942 (2023-2-003000-022669), Solicitud elementos para los Cuerpos de Bomberos del Departamento - Nevado del Ruiz.  </t>
  </si>
  <si>
    <t>GOBERNACION DE CALDAS  </t>
  </si>
  <si>
    <t>20231140229342  </t>
  </si>
  <si>
    <t>CAC. CONSULTA APLICABILIDAD LEY 1575 DE 2012 Y LEY Y 1796 DE 2016. </t>
  </si>
  <si>
    <t>MONICA HERNANDEZ LOZANO  </t>
  </si>
  <si>
    <t>27-06-2023 16:09 PM	Archivar	Andrea Bibiana Castañeda Durán	SE DIO TRÁMITE CON RAD. 20232110090061 ENVIADO EL 27/6/23</t>
  </si>
  <si>
    <t>20231140229332  </t>
  </si>
  <si>
    <t>CAC. SOLICITUD REUNION PRESENCIAL E INFORMACION ADICIONAL. </t>
  </si>
  <si>
    <t>VEEDURIA CIUDADANA VIGIAS DEL CAFE  </t>
  </si>
  <si>
    <t>se evidencia del correo de respuestas que fue enviado al correo, pero el responsable no sube la evidencia del envio</t>
  </si>
  <si>
    <t>20231140229282  </t>
  </si>
  <si>
    <t>CAC. SOLICITUD DE CONCEPTO JURIDICO Y ACTUACIÓN ADMINISTRATIVA CUERPO DE BOMBEROS VOLUNTARIO DE SANTA FE DE ANTIOQUIA. </t>
  </si>
  <si>
    <t>ALCALDIA SANTA FE DE ANTIOQUIA ANTIOQUIA </t>
  </si>
  <si>
    <t>16-06-2023 09:44 AM	Archivar	Andrea Bibiana Castañeda Durán	SE DIO TRÁMITE CON RAD. 20232110089281 ENVIADO EL 16/6/23</t>
  </si>
  <si>
    <t>20231140229212  </t>
  </si>
  <si>
    <t>CAC. SOLICITUD CONCEPTO. </t>
  </si>
  <si>
    <t>08-06-2023 15:56 PM	Archivar	ALEJANDRA MOSQUERA HURTADO	Se da respuesta mediante radicado No. 20232130088771 y se envia por correo electronico.</t>
  </si>
  <si>
    <t>20231140229182  </t>
  </si>
  <si>
    <t>ALEJANDRA MOSQUERA HURTADO  </t>
  </si>
  <si>
    <t>CAC. trabajo. </t>
  </si>
  <si>
    <t>CUERPO DE BOMBEROS VOLUNTARIOS DE OROCUE - CASANARE  </t>
  </si>
  <si>
    <t>30-05-2023 21:59 PM	Archivar	Orlando Murillo Lopez	Se dio respuesta bajo el radicado No. 20232110087011</t>
  </si>
  <si>
    <t>20231140229172  </t>
  </si>
  <si>
    <t>CAC. derecho peticion para DNBC bomberos giron santander. </t>
  </si>
  <si>
    <t>ROLANDO ALEXIS PEÑUELA  </t>
  </si>
  <si>
    <t>26-06-2023 11:17 AM	Archivar	Julio Cesar Garcia Triana	SE ENVIA EL 23 DE JUNIO DE 2023 POR ATENCONN A CIUDADANO ARCHIVESE</t>
  </si>
  <si>
    <t>20231140229102  </t>
  </si>
  <si>
    <t>CAC. Derecho de petición. </t>
  </si>
  <si>
    <t>ALCALDÍA SUESCA CUNDINAMARCA CUNDINAMARCA </t>
  </si>
  <si>
    <t>Guia:017005102700</t>
  </si>
  <si>
    <t>05-06-2023 07:21 AM	Archivar	Maicol Villarreal Ospina	SE ADJUNTA SOPORTE DE RESPUESTA POR CORREO ELECTRÓNICO</t>
  </si>
  <si>
    <t>20231140229072  </t>
  </si>
  <si>
    <t>CAC. Solicitud de información - PRIORITARIA. </t>
  </si>
  <si>
    <t>20231140229012  </t>
  </si>
  <si>
    <t>CAC. Solicitud diligencia de inspección dentro de NC 110016000101202310067. </t>
  </si>
  <si>
    <t>FISCALIA GENERAL DE LA NACION CTI  </t>
  </si>
  <si>
    <t>20231140229002  </t>
  </si>
  <si>
    <t>GESTIÓN TALENTO HUMANO </t>
  </si>
  <si>
    <t>14-06-2023 14:04 PM	Archivar	Andrea Bibiana Castañeda Durán	SE DIO TRÁMITE CON RAD. 20232110087801 ENVIADO EL 14/6/23</t>
  </si>
  <si>
    <t>20231140228872  </t>
  </si>
  <si>
    <t>CAC. SOLICITUD INFORMACION. </t>
  </si>
  <si>
    <t>CUERPO DE BOMBEROS VOLUNTARIOS DE ALCALA  </t>
  </si>
  <si>
    <t>22-06-2023 10:36 AM	Archivar	Jorge Restrepo Sanguino	SE DIO RESPUTESTA MEDIANTE OFICIO N° 20232110086971 EL 22/6/2023</t>
  </si>
  <si>
    <t>20231140228842  </t>
  </si>
  <si>
    <t>CAC. Problemática contratación entre Alcaldía de San José de Uré y el Cuerpo de Bomberos Voluntarios para la prestación del servicio. </t>
  </si>
  <si>
    <t>ALCALDIA SAN JOSE DE URE CORDOBA </t>
  </si>
  <si>
    <t>08-06-2023 12:50 PM	Archivar	Maicol Villarreal Ospina	Se firma certificados, se deja evidencia de envió en digital por medio de correo electrónico y guía de correo certificado</t>
  </si>
  <si>
    <t xml:space="preserve">	20232140087021</t>
  </si>
  <si>
    <t>20231140228832  </t>
  </si>
  <si>
    <t>CAC. solicitud copia del documento con radicado N° **20191000001411**. </t>
  </si>
  <si>
    <t>07-06-2023 17:24 PM	Archivar	Jorge Restrepo Sanguino	SE DIO RESPUESTA MEDIANTE OFICIO N°20232110086971 EL 7/6/2023</t>
  </si>
  <si>
    <t>20231140228822  </t>
  </si>
  <si>
    <t>CAC. solicitud - ACUERDO № 30 de diciembre de 2022. </t>
  </si>
  <si>
    <t>JORGE CRUZ HERNANDEZ  </t>
  </si>
  <si>
    <t>26-06-2023 10:12 AM	Archivar	Julio Cesar Garcia Triana	SE ENVIA EL 21 DE JUNIO DE 2023, POR ATENCION AL CIUADADANO ARCHIVESE</t>
  </si>
  <si>
    <t xml:space="preserve">20232150089171	</t>
  </si>
  <si>
    <t>20231140228792  </t>
  </si>
  <si>
    <t>CAC. solicitud de respuesta a radicado No. 20231140217562. </t>
  </si>
  <si>
    <t>LUCI TORRES  </t>
  </si>
  <si>
    <t>08-06-2023 14:23 PM	Archivar	Edgar Alexander Maya Lopez	Se da respuesta con radicado DNBC 20232140087151 se envía el 08/06/2023</t>
  </si>
  <si>
    <t>20231140228712  </t>
  </si>
  <si>
    <t>CAC. Solicitud respuesta radicado 20231140218132 - Concepto Brigadas Clase III.  </t>
  </si>
  <si>
    <t>LEWIS ENERGY COLOMBIA  </t>
  </si>
  <si>
    <t>20231140228682  </t>
  </si>
  <si>
    <t>CAC. ControlDoc-Correspondencia: Se le ha asignado un(a) nuevo(a) Documento: 136261 (2023-2-003000-021826). Adquisición carro cisterna. </t>
  </si>
  <si>
    <t>Se da respuesta desde el correo electronico del responsable</t>
  </si>
  <si>
    <t>10-07-2023 20:57 PM Archivar Jose Alexander Teuta Gomez SE DA RESPUESTA POR CORREO ELECTRONICO EL 10 DE JULIO DE 2023</t>
  </si>
  <si>
    <t>20231140228652  </t>
  </si>
  <si>
    <t>CAC. Certificación PONs como Tallerista- Subteniente Paulo Andrés Bueno López. </t>
  </si>
  <si>
    <t>BENEMERITO CUERPO DE BOMBEROS VOLUNTARIOS TULUA - DEPARTAMENTO DE EDUCACIÓN  </t>
  </si>
  <si>
    <t>29-06-2023 16:17 PM	Archivar	Melba Vidal	Respuesta enviada el 21 de junio del 2023 con radicado No 20232150089691</t>
  </si>
  <si>
    <t>20231140228592  </t>
  </si>
  <si>
    <t>CAC: Solicita información relacionada con la regulación aplicable a los Cuerpos de Bomberos Voluntarios </t>
  </si>
  <si>
    <t>PRESIDENCIA DE LA REPUBLICA / Heberth Vargas Sinisterra</t>
  </si>
  <si>
    <t>15-06-2023 06:58 AM	Archivar	Maicol Villarreal Ospina	SE ANEXA SOPORTE DE RESPUESTA POR CORREO ELECTRONICO</t>
  </si>
  <si>
    <t xml:space="preserve">	20232140088451</t>
  </si>
  <si>
    <t>20231140228572  </t>
  </si>
  <si>
    <t>CUERPO DE BOMBEROS VOLUNTARIOS DE MARMATO  </t>
  </si>
  <si>
    <t>20231140228552  </t>
  </si>
  <si>
    <t>CA. CONSULTA TECNICA SOBRE CONDICIONES DE SEGURIDAD HUMANA. </t>
  </si>
  <si>
    <t>RICARDO GONZALEZ NúñEZ  </t>
  </si>
  <si>
    <t>23-06-2023 10:30 AM	Archivar	Andrea Bibiana Castañeda Durán	SE DIO TRÁMITE CON RAD. 20232110089841 ENVIADO EL 23/6/23</t>
  </si>
  <si>
    <t>20231140228362  </t>
  </si>
  <si>
    <t>CAC. SOLICITUD DE INFORMACIÓN  </t>
  </si>
  <si>
    <t>CUERPO DE BOMBEROS VOLUNTARIOS DE SABANALARGA  </t>
  </si>
  <si>
    <t>29-06-2023 16:14 PM	Archivar	Melba Vidal	Respuesta enviada el 13 de junio con radicado No 20232150087031</t>
  </si>
  <si>
    <t>20231140228302  </t>
  </si>
  <si>
    <t>CAC. SOLICITUD CONCEPTO JURÍDICO-DISTRIBUCIÓN RECURSOS FONBOMA.  </t>
  </si>
  <si>
    <t>20231140228292  </t>
  </si>
  <si>
    <t>CAC. solicitud cuerpo de bomberos.  </t>
  </si>
  <si>
    <t>Norte de santander</t>
  </si>
  <si>
    <t>29-06-2023 16:13 PM	Archivar	Melba Vidal	Respuesta enviada el 8 de junio del 2023 con radicado No 20232150086511</t>
  </si>
  <si>
    <t>20231140228282  </t>
  </si>
  <si>
    <t>CI. Derecho de petición. </t>
  </si>
  <si>
    <t>DIANA MARCELA SUAREZ JIMENEZ  </t>
  </si>
  <si>
    <t>Correo institucional</t>
  </si>
  <si>
    <t>20231140228212  </t>
  </si>
  <si>
    <t>CAC. Derecho de petición a la dirección nacional de bomberos. </t>
  </si>
  <si>
    <t>SEBASTIAN ZUNIGA CORTAZAR  </t>
  </si>
  <si>
    <t>Cauca</t>
  </si>
  <si>
    <t>08-06-2023 15:36 PM	Archivar	Edgar Alexander Maya Lopez	Se da respuesta con radicado DNBC N° 20232140086891, se envia el 08/06/2023</t>
  </si>
  <si>
    <t>20231140228202  </t>
  </si>
  <si>
    <t>CAC. PETICIÓN A BOMBEROS. </t>
  </si>
  <si>
    <t>CUERPO DE BOMBEROS VOLUNTARIOS DE LA VEGA  </t>
  </si>
  <si>
    <t>26-05-2023 14:27 PM	Archivar	Andrea Bibiana Castañeda Durán	SE DIO TRÁMITE CONJUNTO CON EL RAD. 20231140223482 CON RESPUESTA 20232110086411</t>
  </si>
  <si>
    <t>20231140228072  </t>
  </si>
  <si>
    <t>CAC. Rv: petición especial para la comunidad </t>
  </si>
  <si>
    <t>MARCE CASTRO  </t>
  </si>
  <si>
    <t>09-06-2023 10:45 AM	Archivar	Mauricio Delgado Perdomo	se envia respuesta al peticionario por corre electrónico. se adjunta imagen</t>
  </si>
  <si>
    <t>20231140228002  </t>
  </si>
  <si>
    <t>CAC. Ingreso Técnico Laboral Bombero ESFOBOM.  </t>
  </si>
  <si>
    <t>J. RAFAEL REQUENA  </t>
  </si>
  <si>
    <t>26-06-2023 10:04 AM	Archivar	Julio Cesar Garcia Triana	SE ENVIA EL 23 DE JUNIO DE 2023 ARCHIVESE</t>
  </si>
  <si>
    <t xml:space="preserve">	20232150089011</t>
  </si>
  <si>
    <t>20231140227952  </t>
  </si>
  <si>
    <t>CAC. TRASLADO POR COMPETENCIA- CUERPO DE BOMBEROS GUAYATA. </t>
  </si>
  <si>
    <t>CUERPO DE BOMBEROS GUAYATA</t>
  </si>
  <si>
    <t>20231140227942  </t>
  </si>
  <si>
    <t>PETICIóN INFORMES A CONGRESISTAS  </t>
  </si>
  <si>
    <t>CAC. Solicitud de Información - Art. 258, Ley 5/1992. </t>
  </si>
  <si>
    <t>HERACLITO LANDINEZ  </t>
  </si>
  <si>
    <t>26-06-2023 15:30 PM	Archivar	Jose Alexander Teuta Gomez	SE ADJUNTA EVIDENCIA DE RESPUESTA POR CORREO ELECTRONICO ENVIADA EL 26 DE JUNIO DE 2023</t>
  </si>
  <si>
    <t>20231140227872  </t>
  </si>
  <si>
    <t>CAC. SOLICITUD DE INFORMACION INSTRUCTORES AVALADOS. </t>
  </si>
  <si>
    <t>Evidencia de radicado no corresponde (20212050090001)</t>
  </si>
  <si>
    <t>26-06-2023 09:28 AM	Archivar	Julio Cesar Garcia Triana	SE ENVIA EL 13 DE JUNIO DE 2023 POR ATENCION AL CIUDADANO ARCHIVESE</t>
  </si>
  <si>
    <t>20231140227732  </t>
  </si>
  <si>
    <t>CAC. Recurso de reposición y en subsidio apelación contra la resolución No. 003 de 2023.  </t>
  </si>
  <si>
    <t>ANDRES CASTILLO MOLINA  </t>
  </si>
  <si>
    <t>26-06-2023 09:09 AM	Archivar	Julio Cesar Garcia Triana	se envia el 07 de junio de 2023 por atencion al ciudadano, archivese</t>
  </si>
  <si>
    <t>20231140227722  </t>
  </si>
  <si>
    <t>CAC. Traslado derecho de petición: 2023EE0078157 DEL 17 05 2023 TRASLADO DIR BOMBEROS SIPAR 2023-270638. Sobre taza bomberil.  </t>
  </si>
  <si>
    <t>20231140227702  </t>
  </si>
  <si>
    <t>CAC. DERECHO DE PETICION. </t>
  </si>
  <si>
    <t>KILDERMAN BUSTAMANTE NN </t>
  </si>
  <si>
    <t>Se da respuesta sin generar oficio de salida</t>
  </si>
  <si>
    <t>25-05-2023 15:36 PM	Archivar	Alvaro Perez	SE REITERO LA RESPUESTA EL DIA 25/05/2023, LA CUAL FUE ENVIADA MEDIANTE EL CORREO DE CONTRATACION.</t>
  </si>
  <si>
    <t>20231140227652  </t>
  </si>
  <si>
    <t>Alvaro Perez</t>
  </si>
  <si>
    <t>CAC. REITERACIÓN SOLICITUD DE INFORMACIÓN DENUNCIA 2023-269422. </t>
  </si>
  <si>
    <t>CONTRALORIA DELEGADA PARA EL SECTOR DE INFRAESTRUTURA CAROLINA SANCHEZ BRAVO  </t>
  </si>
  <si>
    <t>19-05-2023 16:59 PM	Archivar	Mauricio Delgado Perdomo	SE RESPONDE POR CORREO, SE ADJUNTA IMAGEN DEL ENVIO</t>
  </si>
  <si>
    <t>20231140227442  </t>
  </si>
  <si>
    <t>cac. Solicitud de información sobre la posible existencia de una revista para la publicación de artículos académicos en la Dirección Nacional de Bomberos de Colombia. </t>
  </si>
  <si>
    <t>JOSE TABARES SIERRA  </t>
  </si>
  <si>
    <t>19-05-2023 19:51 PM	Archivar	Mauricio Delgado Perdomo	SE RESPONDE POR CORREO ELECTRONICO, SE ADJUNTA IMAGEN</t>
  </si>
  <si>
    <t>20231140227382  </t>
  </si>
  <si>
    <t>CAC. Validación de curso de aspirante a bombero de la estación b14 Soacha. </t>
  </si>
  <si>
    <t>KEVIN ESTEBAN AGUILAR BALLEN  </t>
  </si>
  <si>
    <t>09-06-2023 09:41 AM	Archivar	Mauricio Delgado Perdomo	SE RESPONDE CON RADICADO 20231140227362-20232140088981 DP-DAVID CONDE</t>
  </si>
  <si>
    <t>20231140227362  </t>
  </si>
  <si>
    <t>CAC. Derecho de petición Art. 23 CPC. </t>
  </si>
  <si>
    <t>20231140227312  </t>
  </si>
  <si>
    <t>Edgar Hernán Molina Macías </t>
  </si>
  <si>
    <t>CAC. SOLICITUD INFORMACION RENOVACION COMODATO O CESION A TITULO GRATUITO. </t>
  </si>
  <si>
    <t>ALCALDIA HERVEO TOLIMA </t>
  </si>
  <si>
    <t>20231140227302  </t>
  </si>
  <si>
    <t>CAC. CONSULTA HOJAS DE VIDA BOMBEROS PUERTO COLOMBIA. </t>
  </si>
  <si>
    <t>CUERPO DE BOMBEROS VOLUNTARIOS DE PUERTO COLOMBIA  </t>
  </si>
  <si>
    <t>Revisar respuesta</t>
  </si>
  <si>
    <t>07-06-2023 12:00 PM	Archivar	Alvaro Perez	SE DIO RESPUESTA MEDIANTE CORREO ELECTRONICO DE CONTRATACION EL DIA 07/06/2023.</t>
  </si>
  <si>
    <t>20231140227252  </t>
  </si>
  <si>
    <t>CAC. NUNC 110016000050202374760.- OT 26255.- F 212 SECCIONAL.- </t>
  </si>
  <si>
    <t>FISCALIA SECCIONAL UNIDAD DE DELITOS CONTRA LA ADMINISTRACION PUBLICA  </t>
  </si>
  <si>
    <t>20231140227192  </t>
  </si>
  <si>
    <t>CAC. 2023-2-003201-020221. Traslado por competencia.  </t>
  </si>
  <si>
    <t>VEEDOR BOMBERIL  </t>
  </si>
  <si>
    <t>No se adjunta evidencia de respuesta</t>
  </si>
  <si>
    <t>07-06-2023 12:04 PM	Archivar	Jorge Restrepo Sanguino	SE DIO RESPUESTA MEDIANTE OFICIO N°20232110086251 EL 7/6/2023</t>
  </si>
  <si>
    <t>20231140227122  </t>
  </si>
  <si>
    <t>CAC. Remisión de petición de la Secretaria de Planeación del municipio de Tibacuy, Cundinamarca – ID 128706. </t>
  </si>
  <si>
    <t>ALCALDIA TIBACUY CUNDINAMARCA </t>
  </si>
  <si>
    <t>24-05-2023 07:25 AM	Archivar	Maicol Villarreal Ospina	SE ANEXA SOPORTE DE ENVÍO POR CORREO ELECTRÓNICO</t>
  </si>
  <si>
    <t>20231140226942  </t>
  </si>
  <si>
    <t>CAC. SOLICITUD COPIA DIGITAL DE CERTIFICADO. </t>
  </si>
  <si>
    <t>20231140226692  </t>
  </si>
  <si>
    <t>CAC. CONSULTA RETENCION EL FUENTE POR RENTA. </t>
  </si>
  <si>
    <t>CUERPO DE BOMBEROS VOLUNTARIOS DE PUPIALES  </t>
  </si>
  <si>
    <t>Se realiza envio por contratacion</t>
  </si>
  <si>
    <t>16-05-2023 19:34 PM	Archivar	Alvaro Perez	SE DA RESPUESTA MEDIANTE CORREO ELECTONICO DE CONTRATACION EL DIA 16/05/2023.</t>
  </si>
  <si>
    <t>20231140226542  </t>
  </si>
  <si>
    <t>CI. PRESENTACIÓN INICIO DENUNCIA y REITERA SOLICITUD DE INFORMACIÓN. </t>
  </si>
  <si>
    <t>18-05-2023 14:40 PM	Archivar	Alvaro Perez	SE DA RESPUESTA MEDIANTE CORREO ELECTRONICO DE CONTRATACION EL DIA 16/05/2023.</t>
  </si>
  <si>
    <t>20231140226472  </t>
  </si>
  <si>
    <t>CAC. Solicitud diligencia de inspección dentro N.C 110016000101202310067. </t>
  </si>
  <si>
    <t>FISCALIA GENERAL DE LA NACION GRUPO INVESTIGATIVO  </t>
  </si>
  <si>
    <t>14-06-2023 14:02 PM	Archivar	Andrea Bibiana Castañeda Durán	SE DIO TRÁMITE CON RAD. 20232110088961 ENVIADO EL 14/6/23</t>
  </si>
  <si>
    <t>20231140226422  </t>
  </si>
  <si>
    <t>CAC. Aclaración de concretos ley de Bomberos. </t>
  </si>
  <si>
    <t>LEIDER ALBEIRO SABOGAL AVILA  </t>
  </si>
  <si>
    <t>13-06-2023 11:30 AM	Archivar	Mauricio Delgado Perdomo	SE RESPONDE MEDIANTE RADICADO DNBC 20231140226402 - 20232140089071 UMNG - HOMOLOGACION</t>
  </si>
  <si>
    <t>20231140226402  </t>
  </si>
  <si>
    <t>CAC. Solicitud concepto proyecto homologacion de bomberos Universidad Militar Nueva Granada. </t>
  </si>
  <si>
    <t>UNIVERSIDAD MILITAR NUEVA GRANADA  </t>
  </si>
  <si>
    <t>15-05-2023 16:15 PM	Archivar	Edgar Alexander Maya Lopez	Se da respuesta por correo electrónico se deja evidencia en digital</t>
  </si>
  <si>
    <t>20231140226392  </t>
  </si>
  <si>
    <t>CAC. Solicitud.  </t>
  </si>
  <si>
    <t>CAROLINA RUIZ ARIAS  </t>
  </si>
  <si>
    <t>15-05-2023 10:25 AM	Archivar	Angélica Xiomara Rosado Bayona	Se da respuesta con número de radicado 20231140084331. enviado por correo electrónico y entregada fisicamente.</t>
  </si>
  <si>
    <t>20231140226332  </t>
  </si>
  <si>
    <t>GESTIÓN ATENCIÓN AL USUARIO</t>
  </si>
  <si>
    <t>Angélica Xiomara Rosado Bayona</t>
  </si>
  <si>
    <t>RD. Solicitan información de los Cuerpos de Bomberos de: Girardot, Melgar, Caqueza y Fuquene. </t>
  </si>
  <si>
    <t>LEONARDO DARIO LONDOÑO AREVALO  </t>
  </si>
  <si>
    <t>06-06-2023 08:01 AM	Archivar	Mauricio Delgado Perdomo	SE RESPONDE POR CORREO ELECTRONICO, SE INTENTO CONTACTO TELEFONICO SIN RESULTADO.</t>
  </si>
  <si>
    <t>20231140226312  </t>
  </si>
  <si>
    <t>CAC. Solicitud alianza educativa. </t>
  </si>
  <si>
    <t>CORPORACION PRODESARROLLO Y SEGURIDAD DE GIRARDOT  </t>
  </si>
  <si>
    <t>20-05-2023 10:32 AM	Archivar	Orlando Murillo Lopez	Se dio respuesta con radicado No. 20232110085401</t>
  </si>
  <si>
    <t>20231140226292  </t>
  </si>
  <si>
    <t>CI. 2023-2-003000-017277, Derecho de Petición.  </t>
  </si>
  <si>
    <t>CLAUDIA ROCIO CEQUEDA OLAGO </t>
  </si>
  <si>
    <t>06-06-2023 16:45 PM	Archivar	Mauricio Delgado Perdomo	SE RESPONDE MEDIANTE RADICADO 20231140226282-20232140088401 DP CONCEJO IBAGUE</t>
  </si>
  <si>
    <t>20231140226282  </t>
  </si>
  <si>
    <t>CAC. DERECHO DE PETICIÓN EN INTERÉS GENERAL. </t>
  </si>
  <si>
    <t>EDWARD TORO  </t>
  </si>
  <si>
    <t>20231140226132  </t>
  </si>
  <si>
    <t>CAC. 2023-2-003104-018934 Id: 128338, PARÁMETROS A SEGUIR RESPECTO DE LOS INFORMES Y CERTIFICADOS ELABORADOS POR LOS CUERPOS DE BOMBEROS VOLUNTARIOS. </t>
  </si>
  <si>
    <t>ALCALDIA SABANETA ANTIOQUIA </t>
  </si>
  <si>
    <t>26-05-2023 11:57 AM	Archivar	Orlando Murillo Lopez	Se dio Respuesta con radicado No. 20232110086391</t>
  </si>
  <si>
    <t>20231140226002  </t>
  </si>
  <si>
    <t>CAC. Traslado OFI23-00085022 / GFPU - Traslado de la petición a DNB. Solicitud del listado de sedes asignadas por el Gobierno Nacional o Municipal a los Cuerpos de Bomberos. </t>
  </si>
  <si>
    <t>CUERPO DE BOMBEROS VOLUNTARIOS DE SIBATE CONSEJO DE OFICIALES  </t>
  </si>
  <si>
    <t>08-06-2023 12:02 PM	Archivar	Andrea Bibiana Castañeda Durán	SE SIO TRÁMITE CON RAD. 20232110088361 Y TRASLADO A LAS ENTIDADES CON EL 20232110088371. SE ENVIARON LOS OFICIOS EL DÍA 8/6/23</t>
  </si>
  <si>
    <t>20231140225922  </t>
  </si>
  <si>
    <t>CI. Remisión por Competencia. Comunicación suscrita por el señor FRANKILN ROLANDO CANO VALCARCEL, ControlDoc 81250. </t>
  </si>
  <si>
    <t>FRANKLIN ROLANDO CANO VALCARCEL </t>
  </si>
  <si>
    <t>24-05-2023 11:30 AM	Archivar	Jonathan Prieto	Se archiva ya que se dio respuesta al Orfeo No. 20231140225752 vía correo electrónico el día 23 de mayo de 2023 con sus anexos, bajo el Radicado No. 20232130085341.</t>
  </si>
  <si>
    <t>20231140225752  </t>
  </si>
  <si>
    <t>Jonathan Prieto</t>
  </si>
  <si>
    <t>CAC. Derecho de Petición. Construcción estación de Bomberos. </t>
  </si>
  <si>
    <t>CARLOS EDUARDO ALVAREZ MARTINEZ  </t>
  </si>
  <si>
    <t>20231140225742  </t>
  </si>
  <si>
    <t>CAC. Derecho de peticion. </t>
  </si>
  <si>
    <t>CUERPO DE BOMBEROS VOLUNTARIOS DE MONIQUIRA  </t>
  </si>
  <si>
    <t>19-05-2023 11:44 AM	Archivar	KEYLA YESENIA CORTES RODRIGUEZ	Se asiste el día 19 de mayo a la reunión programada por la UNGRD, por la señorita Marcela Rubiano en lace de la UNGRD por parte de la DNBC.</t>
  </si>
  <si>
    <t>20231140225732  </t>
  </si>
  <si>
    <t>CI. OFICIO 2023EE04810 - RESPUESTA RADICADO, RESPORTE CONSOLIDADO DE EVENTOS FORESTALES 1RA TEMPORADA.  </t>
  </si>
  <si>
    <t>UNGRD  </t>
  </si>
  <si>
    <t>07-06-2023 10:33 AM	Archivar	Jorge Restrepo Sanguino	SE DIO RESPUESTA MEDIANTE OFICIO N°20232110086231 EL 7/6/2023</t>
  </si>
  <si>
    <t>20231140225712  </t>
  </si>
  <si>
    <t>CAC. DERECHO DE PETICIÓN CBVP. Solicitud de Constancia o Certificación.  </t>
  </si>
  <si>
    <t>CUERPO DE BOMBEROS VOLUNTARIOS DE LOS PATIOS  </t>
  </si>
  <si>
    <t>02-06-2023 09:31 AM	Archivar	Andrea Bibiana Castañeda Durán	SE DIO TRÁMITE CON RAD. 20232110086141 ENVIADO EL 02/06/23</t>
  </si>
  <si>
    <t>20231140225672  </t>
  </si>
  <si>
    <t>CAC. ESTUDIO JURIDICO, HOJAS DE VIDA PARA ASCENSO. </t>
  </si>
  <si>
    <t>COORDINACION EJECUTIVA BOMBEROS DEL TOLIMA  </t>
  </si>
  <si>
    <t>15-05-2023 09:05 AM	Archivar	Edgar Alexander Maya Lopez	Se da respuesta por correo electrónico se deja evidencia en digital</t>
  </si>
  <si>
    <t>20231140225592  </t>
  </si>
  <si>
    <t>CAC. SOLICITUD DE INFORMACION. </t>
  </si>
  <si>
    <t>CUERPO DE BOMBEROS VOLUNTARIOS DE VILLARICA  </t>
  </si>
  <si>
    <t>07-06-2023 17:01 PM	Archivar	Melba Vidal	Respuesta enviada el 7 de junio con radicado no 20232150086281</t>
  </si>
  <si>
    <t>20231140225542  </t>
  </si>
  <si>
    <t>RD. Derecho de petición. Yotoco. </t>
  </si>
  <si>
    <t>JESSICA MANRIQUE ULLOA  </t>
  </si>
  <si>
    <t>20231140225292  </t>
  </si>
  <si>
    <t>CAC. Solicitud de información. </t>
  </si>
  <si>
    <t>JOSE ISRAEL FERNANDEZ MIRANDA.  </t>
  </si>
  <si>
    <t>19-05-2023 11:51 AM	Archivar	KEYLA YESENIA CORTES RODRIGUEZ	se traslada petición para fines pertinentes, quien dará la respuesta a la solicitud</t>
  </si>
  <si>
    <t>20231140225252  </t>
  </si>
  <si>
    <t>CAC. Traslado derechos de peticion por competencia. </t>
  </si>
  <si>
    <t>30-06-2023 14:30 PM	Archivar	Julio Alejandro Chamorro Cabrera	Respuesta enviada el 30 de junio del 2023 con radicado No 20232000090511</t>
  </si>
  <si>
    <t>20231140225212  </t>
  </si>
  <si>
    <t>CAC. Solicitud de informe. </t>
  </si>
  <si>
    <t>CUERPO DE BOMBEROS VOLUNTARIOS DE VILLANUEVA - CASANARE  </t>
  </si>
  <si>
    <t>16-05-2023 13:31 PM	Archivar	Julio Alejandro Chamorro Cabrera	Se envia respuesta el 15 de mayo del 2021 con radicado No 20232000083751</t>
  </si>
  <si>
    <t>20231140225052  </t>
  </si>
  <si>
    <t>CAC. Solicitud de visita de vigilancia y control.  </t>
  </si>
  <si>
    <t>CUERPO DE BOMBEROS VOLUNTARIOS SABANAGRANDE  </t>
  </si>
  <si>
    <t>20231140225042  </t>
  </si>
  <si>
    <t>CAC. Solicitud de información costo concepto bomberil. </t>
  </si>
  <si>
    <t>GREN SUPER FOOD  </t>
  </si>
  <si>
    <t>29-05-2023 11:22 AM	Archivar	Julio Cesar Garcia Triana	SE ENVIA RESPUESTA EL 23 DE MAYO DE 2023 ARCHIVESE</t>
  </si>
  <si>
    <t>20231140225032  </t>
  </si>
  <si>
    <t>CAC. Estado actual Cuerpo de Bomberos de San Pedro - Sucre. </t>
  </si>
  <si>
    <t>PETROMIL  </t>
  </si>
  <si>
    <t>05-06-2023 07:57 AM	Archivar	Jorge Restrepo Sanguino	SE ENVIO POR CORREO ELECTRONICO EL 5/6/2023</t>
  </si>
  <si>
    <t>20231140225012  </t>
  </si>
  <si>
    <t>CAC. RECURSO DE INSISTENCIA. </t>
  </si>
  <si>
    <t>WILSON DE JESUS HOYOS ORTEGA /VEEDURIA CIUDADANA PROTEGER Y SERVIR</t>
  </si>
  <si>
    <t>11-05-2023 10:17 AM	Archivar	Orlando Murillo Lopez	Se dio respuesta con radicado No. 20232110083891</t>
  </si>
  <si>
    <t>20231140224992  </t>
  </si>
  <si>
    <t>CI. DERECHO DE PETICION. </t>
  </si>
  <si>
    <t>RAUL ARMANDO GURROLA CHACON  </t>
  </si>
  <si>
    <t>14-06-2023 13:51 PM	Archivar	Andrea Bibiana Castañeda Durán	se dio trámite con rad. 20232110086991 enviado el 14/06/23</t>
  </si>
  <si>
    <t>20231140224982  </t>
  </si>
  <si>
    <t>CI. SOLICITUD ESTUDIO DEROGACION PARÁGRAFO 05 DEL ARTÍCULO 07 DE LA RESOLUCIÓN 1127 DE 2018. ControlDoc 100517. </t>
  </si>
  <si>
    <t>ASOBOMBEROS  </t>
  </si>
  <si>
    <t>08-05-2023 23:08 PM	Archivar	Orlando Murillo Lopez	se dio respuesta bajo el radicado No. 20232110083561</t>
  </si>
  <si>
    <t>20231140224972  </t>
  </si>
  <si>
    <t>CI. Remisión por competencia comunicación que contiene solicitud del señor JOSÉ DEL CARMEN GUTIÉRREZ JIMÉNEZ.  </t>
  </si>
  <si>
    <t>13-05-2023 17:59 PM	Archivar	Edgar Alexander Maya Lopez	Se da respuesta con radicado DNBC N° 20232140082541, se envia por correo electrónico el 27/04/2023</t>
  </si>
  <si>
    <t>20231140224962  </t>
  </si>
  <si>
    <t>CI. Remisión por competencia comunicación que contiene solicitud del señor Nilton Cesar Cardona López, ControlDoc 105821. </t>
  </si>
  <si>
    <t>NILTON CESAR CARDONA LOPEZ  </t>
  </si>
  <si>
    <t>11-05-2023 16:49 PM	Archivar	Orlando Murillo Lopez	Se dio respuesta bajo radicado No. 20232110084251</t>
  </si>
  <si>
    <t>20231140224952  </t>
  </si>
  <si>
    <t>CI. Remisión por competencia solicitud de la Sra. Claudia Rocío Cerquera Olago – Subteniente – ControlDoc 106315. </t>
  </si>
  <si>
    <t>20231140224942  </t>
  </si>
  <si>
    <t>CI. Remisión por Competencia Solicitud Sindicato Nacional de Bomberos Oficiales de Colombia SINBOCOLOMBIA. ControlDoc 113339. </t>
  </si>
  <si>
    <t>SINBOCOLOMBIA SINDICATO NACIONAL DE BOMBEROS OFICIALES  </t>
  </si>
  <si>
    <t>19-05-2023 11:52 AM	Archivar	KEYLA YESENIA CORTES RODRIGUEZ	se realiza contacto vía llamada telefónica desde la CITEL Con el comándate del cuerpo de bomberos para realizar la capacitación</t>
  </si>
  <si>
    <t>20231140224812  </t>
  </si>
  <si>
    <t>CUERPO DE BOMBEROS OFICIALES DE BUCARAMANGA YELITZA OLIVEROS RAMíREZ  </t>
  </si>
  <si>
    <t>7-06-2023 10:05 AM	Archivar	Jorge Restrepo Sanguino	SE DIO RESPUESTA MEDIANTE OFICIO N°20232110086191 EL 7/6/2023</t>
  </si>
  <si>
    <t>20231140224782  </t>
  </si>
  <si>
    <t>CI. Solicitud traslado de solicitud falta de atención a puntos críticos en rutas de evacuación Villahermosa Tolima.  </t>
  </si>
  <si>
    <t>ALCALDIA MUNICIPAL DE VILLAHERMOSA TOLIMA  </t>
  </si>
  <si>
    <t>14-06-2023 14:56 PM	Archivar	Mauricio Delgado Perdomo	SE ENVIA RESPUESTA VIA CORREO ELECTRONICO 20231140224712 - 20232140089021 Solicitud Concepto- UAECOB, SE ADJUNTA IMAGEN DEL ENVIO</t>
  </si>
  <si>
    <t>20231140224712  </t>
  </si>
  <si>
    <t>CAC. Solicitud de Concepto relacionado con la certificación de cumplimiento programa de formación para bombero de servidores nombrados en provisionalidad en el empleo de Bombero Código 475 Grado 15 de la UAE Cuerpo Oficial de Bomberos. </t>
  </si>
  <si>
    <t>UNIDAD ADMINISTRATIVA ESPECIAL CUERPO OFICIAL DE BOMBEROS DE BOGOTA UAECOB  </t>
  </si>
  <si>
    <t>Modifica la peticion de entrada</t>
  </si>
  <si>
    <t>25-05-2023 09:54 AM	Archivar	KEYLA YESENIA CORTES RODRIGUEZ	se da respuesta para fines pertinentes, vía correo electrónico respuesta ciudadana.</t>
  </si>
  <si>
    <t>20231140224662  </t>
  </si>
  <si>
    <t>CAC. Solicitud información CBV Guadalupe - Huila. </t>
  </si>
  <si>
    <t>ALCALDIA MUNICIPAL GUADALUPE HUILA </t>
  </si>
  <si>
    <t>18-05-2023 11:27 AM	Archivar	Jorge Restrepo Sanguino	SE DIO RESPUESTA MEDIANTE OFICIO N° 20232110083641 EL 18/5/2023</t>
  </si>
  <si>
    <t>20231140224652  </t>
  </si>
  <si>
    <t>CAC. Solicitud de apoyo. </t>
  </si>
  <si>
    <t>CUERPO DE BOMBEROS VOLUNTARIOS DE CARMEN DE ATRATO  </t>
  </si>
  <si>
    <t>Chocó</t>
  </si>
  <si>
    <t>29-05-2023 13:26 PM	Archivar	Andrea Bibiana Castañeda Durán	SE DIO TRÁMITE CON RAD. 20232110083361 ENVIADO EL 29/5/23</t>
  </si>
  <si>
    <t>20231140224592  </t>
  </si>
  <si>
    <t>CAC. OFICIO 011 DE 2023, Concepto técnico.  </t>
  </si>
  <si>
    <t>COORDINACIóN DEPARTAMENTO DEL PUTUMAYO  </t>
  </si>
  <si>
    <t>18-05-2023 11:09 AM	Digitalizacion Radicado(Asoc. Imagen Web)	Jorge Restrepo Sanguino	SE ENVIA POR CORREO ELECTRONICO EL 18/5/2023</t>
  </si>
  <si>
    <t>20231140224542  </t>
  </si>
  <si>
    <t>CI. Solicitud asesoría jurídica uso de recursos sobretasa bomberil Municipio de Villahermosa Tolima. </t>
  </si>
  <si>
    <t>14-06-2023 14:05 PM	Archivar	Andrea Bibiana Castañeda Durán	SE DIO TRÁMITE CON RAD. 20232110087661 ENVIADO EL 13/6/23</t>
  </si>
  <si>
    <t>20231140224152  </t>
  </si>
  <si>
    <t>CAC. INCONVENIENTES CONTRATACION BOMBEROS ARGELIA. </t>
  </si>
  <si>
    <t>ALCALDÍA MUNICIPAL ARGELIA ANTIOQUIA PLANEACION  </t>
  </si>
  <si>
    <t>18-05-2023 11:31 AM	Archivar	Jorge Restrepo Sanguino	SE DIO RESPUESTA MEDIANTE OFICIO N°20232110083691 EL 18/5/2023</t>
  </si>
  <si>
    <t>20231140224072  </t>
  </si>
  <si>
    <t>CI. Solicitud de información revisor fiscal. </t>
  </si>
  <si>
    <t>CUERPO DE BOMBEROS VOLUNTARIOS DE TUTA  </t>
  </si>
  <si>
    <t>Queja recurrente con radicados mencionados por funcionario</t>
  </si>
  <si>
    <t>30-05-2023 10:52 AM	Archivar	Viviana Gonzalez Cano	los Orfeo 20231140213342 20231140224012 20231140223632 hacen relación a la misma solicitud que fue contestada por correo electrónico por el subdirector administrativo y financiero.</t>
  </si>
  <si>
    <t>20231140213342 20231140224012 20231140223632</t>
  </si>
  <si>
    <t>20231140224012  </t>
  </si>
  <si>
    <t>CAC. Remisión de queja. </t>
  </si>
  <si>
    <t>11-05-2023 11:39 AM	Archivar	Orlando Murillo Lopez	Respuesta con Radicado No. 20232110083971</t>
  </si>
  <si>
    <t>20231140223972  </t>
  </si>
  <si>
    <t>CAC. SU CIRCULAR DEL 30 DE MARZO DE 2023. </t>
  </si>
  <si>
    <t>SECRETARIA DE GOBIERNO APULO CUNDINAMARCA  </t>
  </si>
  <si>
    <t>25-05-2023 14:10 PM	Archivar	Pedro Andrés Manosalva Rincón	se da respuesta para fines pertinentes</t>
  </si>
  <si>
    <t xml:space="preserve">	20231000083491</t>
  </si>
  <si>
    <t>20231140223942  </t>
  </si>
  <si>
    <t>CAC. DERECHO DE PETICIÓN DNBC-RUE. </t>
  </si>
  <si>
    <t>CUERPO DE BOMBEROS VOLUNTARIOS DE CALAMAR BOLIVAR  </t>
  </si>
  <si>
    <t>Se realiza cambio de TRD en compañía de funcionario</t>
  </si>
  <si>
    <t>20231140223922  </t>
  </si>
  <si>
    <t>HECTOR JULIO DEVIA  </t>
  </si>
  <si>
    <t>09-05-2023 11:58 AM	Archivar	Julio Cesar Garcia Triana	SE ENVIA LA RESPUESTA POR ATENCION AL CIUDADANO EL 09 DE MAYO DE 2023 AL PETICIONARIO ARCHIVESE</t>
  </si>
  <si>
    <t>20231140223892  </t>
  </si>
  <si>
    <t>CAC. Trámite a solicitud enviada por miembros del cuerpo de bomberos voluntarios de circasia (Q). </t>
  </si>
  <si>
    <t>COMITE DEPARTAMENTAL DEL QUINDIO  </t>
  </si>
  <si>
    <t>08-06-2023 11:28 AM	Archivar	Andrea Bibiana Castañeda Durán	SE DIO TRÁMITE CON RAD. 20232110087901 ENVIADO EL 08/06/23</t>
  </si>
  <si>
    <t>20231140223872  </t>
  </si>
  <si>
    <t>CAC. SOLICITUD DE CONCEPTO JURIDICO CUMPLIMIENTO RES. No. 1127/18, Art.18o. </t>
  </si>
  <si>
    <t>CUERPO DE BOMBEROS VOLUNTARIOS DE ORITO PUTUMAYO  </t>
  </si>
  <si>
    <t>No se sube documento salida con firma</t>
  </si>
  <si>
    <t>16-05-2023 19:33 PM	Archivar	Alvaro Perez	SE DA RESPUESTA MEDIANTE CORREO ELECTRONICO DE CONTRATACION EL DIA 16/05/2023.</t>
  </si>
  <si>
    <t xml:space="preserve">20233130084501	</t>
  </si>
  <si>
    <t>20231140223832  </t>
  </si>
  <si>
    <t>CI. Of 2023EE0066094-280423, Solicitud Información – Proceso Atención Derechos de Petició. </t>
  </si>
  <si>
    <t>04-05-2023 13:58 PM	Archivar	Mauricio Delgado Perdomo	SE REPONDE POR CORREO ELECTRONICO. SE ADJUNTA IMAGEN</t>
  </si>
  <si>
    <t>20231140223812  </t>
  </si>
  <si>
    <t>CAC. SOLICITUD DE INFORMACIÓN BIBLIOGRAFICA. </t>
  </si>
  <si>
    <t>ALEXANDER ESLAVA SARMIENTO  </t>
  </si>
  <si>
    <t>17-05-2023 14:59 PM	Archivar	Andrea Bibiana Castañeda Durán	SE DIO TRÁMITE CON RAD. 20232110083531 ENVIADO EL 17/5/23</t>
  </si>
  <si>
    <t>20231140223782  </t>
  </si>
  <si>
    <t>CAC. Consulta ascensos. </t>
  </si>
  <si>
    <t>COORDINADOR EJECUTIVO DEPARTAMENTAL DE LOS BOMBEROS DE VALLE DEL CAUCA  </t>
  </si>
  <si>
    <t>25-05-2023 15:10 PM	Archivar	Pedro Andrés Manosalva Rincón	se da respuesta para fines pertientes.</t>
  </si>
  <si>
    <t>20231140223762  </t>
  </si>
  <si>
    <t>Pedro Andrés Manosalva Rincón</t>
  </si>
  <si>
    <t>CAC. CERTIFICACION E INFORMACION. </t>
  </si>
  <si>
    <t>29-05-2023 13:12 PM	Archivar	Andrea Bibiana Castañeda Durán	SE DIO TRÁMITE CON RAD. 20232110085871 ENVIADO EL 29/05/23</t>
  </si>
  <si>
    <t xml:space="preserve">	20232110085871</t>
  </si>
  <si>
    <t>20231140223732  </t>
  </si>
  <si>
    <t>CAC. SOLICITUD DE CONCEPTO.  </t>
  </si>
  <si>
    <t>CUERPO DE BOMBEROS VOLUNTARIOS DE MONTERREY  </t>
  </si>
  <si>
    <t>07-06-2023 16:59 PM Archivar Melba Vidal Respuesta enviada el 7 de junio del 2023 con radicado No 20232150086131</t>
  </si>
  <si>
    <t>20231140223692  </t>
  </si>
  <si>
    <t>SM. Denuncia Pública. </t>
  </si>
  <si>
    <t>EXBOMBEROS Y BOMBEROS DE EL CERRITO  </t>
  </si>
  <si>
    <t>Duplicado</t>
  </si>
  <si>
    <t>24-05-2023 10:12 AM Archivar Andrea Bibiana Castañeda Durán MISMA PETICIÓN DEL RAD. 20231140220832</t>
  </si>
  <si>
    <t xml:space="preserve">20232110086121	</t>
  </si>
  <si>
    <t>20231140223682  </t>
  </si>
  <si>
    <t>CAC. CONSULTA VINCULACION LABORAL UNIDADES BOMBERILES NO BACHILLER. </t>
  </si>
  <si>
    <t>CUERPO DE BOMBEROS VOLUNTARIOS DE ACACIAS  </t>
  </si>
  <si>
    <t>24-05-2023 10:12 AM	Archivar	Andrea Bibiana Castañeda Durán	MISMA PETICIÓN DEL RAD. 20231140220832</t>
  </si>
  <si>
    <t>20231140223652  </t>
  </si>
  <si>
    <t>CI. Radicado 2023-2-003000-013579, Consulta vinculación laboral unidades bomberiles no bachiller. </t>
  </si>
  <si>
    <t>Sin evidencia de envio de respuesta</t>
  </si>
  <si>
    <t>30-05-2023 10:49 AM	Archivar	Viviana Gonzalez Cano	se da respuesta al peticionario vía correo electrónico, por el subdirector administrativo y financiero. el 24 de mayo de 2023.</t>
  </si>
  <si>
    <t>20231140223632  </t>
  </si>
  <si>
    <t>CI. 2023-2-003000-013583 Id: 113384, Remisión queja: PROCESO SIEN 003-2023 ADQUISICION VEHICULOS ESPECIALES BOMBERILES. </t>
  </si>
  <si>
    <t>SOL GOMEZ  </t>
  </si>
  <si>
    <t>No se crea radicado de salida</t>
  </si>
  <si>
    <t>28-04-2023 14:08 PM	Archivar	Mauricio Delgado Perdomo	Se responde por correo electrónico, se adjunta imagen</t>
  </si>
  <si>
    <t>20231140223532  </t>
  </si>
  <si>
    <t>CAC. Solicitud. </t>
  </si>
  <si>
    <t>JONATHAN FERNEY ROJAS CORCHUELO  </t>
  </si>
  <si>
    <t>20231140223522  </t>
  </si>
  <si>
    <t>CAC. Información contrato 078 de 2019, Investigación Disciplinaria IUS E 2019-695734. </t>
  </si>
  <si>
    <t>Entidad Publica</t>
  </si>
  <si>
    <t>PROCURADURIA DIRECCION NACIONAL DE INVESTIGACIONES ESPECIALES  </t>
  </si>
  <si>
    <t>08-06-2023 12:06 PM Archivar Andrea Bibiana Castañeda Durán SE SIO TRÁMITE CON RAD 20232110086411 ENVIADO EL 8/6/23</t>
  </si>
  <si>
    <t>20231140223482  </t>
  </si>
  <si>
    <t>CAC. INCORPORACIÓN. </t>
  </si>
  <si>
    <t>05-05-2023 14:22 PM	Archivar	Maicol Villarreal Ospina	SE ANEXA SOPORTE DE RESPUESTA</t>
  </si>
  <si>
    <t xml:space="preserve">	20232140083201</t>
  </si>
  <si>
    <t>20231140223472  </t>
  </si>
  <si>
    <t>CAC. solicitud.. </t>
  </si>
  <si>
    <t>DELEGACION DEPARTAMENTAL DE SANTANDER  </t>
  </si>
  <si>
    <t>20231140223452  </t>
  </si>
  <si>
    <t>CAC. Envío de notificación radicado 20234500230111. Derecho de Petición en Interés Particular. </t>
  </si>
  <si>
    <t>LUDWING MANTILLA CASTRO  </t>
  </si>
  <si>
    <t>20231140223442  </t>
  </si>
  <si>
    <t>CAC. Solicitud información normas para uso de pólvora fría.  </t>
  </si>
  <si>
    <t>HEIDI ARIAS  </t>
  </si>
  <si>
    <t>08-06-2023 15:39 PM Archivar Edgar Alexander Maya Lopez Se da respuesta con radicado DNBC N° 20232140086451, se envia el 08/06/2023</t>
  </si>
  <si>
    <t>20231140223422  </t>
  </si>
  <si>
    <t>CAC. SOLICITUD DE INFORMACIÓN - CONSULTA VISITA DE INSPECCIÓN DE SEGURIDAD ESTABLECIMIENTO COMERCIAL. </t>
  </si>
  <si>
    <t>LEFCOM SAS  </t>
  </si>
  <si>
    <t>23-05-2023 09:23 AM	Archivar	Jorge Restrepo Sanguino	SE DIO RESPUESTA MEDIANTE OFICIO N° 20232110084041 EL 23/5/2023</t>
  </si>
  <si>
    <t>20231140223392  </t>
  </si>
  <si>
    <t>Ci. Estatutos CBV Cunday. </t>
  </si>
  <si>
    <t>DELEGACION DEPARTAMENTAL DE BOMBEROS DE TOLIMA  </t>
  </si>
  <si>
    <t>09-05-2023 14:30 PM	Archivar	Jorge Restrepo Sanguino	SE ARCHIVA MEDIANTE OFICIO N° 20232110083311 EL 9/5/2023</t>
  </si>
  <si>
    <t>20231140223382  </t>
  </si>
  <si>
    <t>CI. Documentos CBV Saldaña  </t>
  </si>
  <si>
    <t>23-05-2023 17:43 PM Archivar Jorge Restrepo Sanguino SE DIO RESPUESTA MEDIANTE OFICIO N°20232110085091 EL 23/5/2023</t>
  </si>
  <si>
    <t>20231140223372  </t>
  </si>
  <si>
    <t>CAC. Solicitud de Concepto convenio Cuerpo de Bomberos.  </t>
  </si>
  <si>
    <t>ALCALDIA MUNICIPAL ENCISO SANTANDER </t>
  </si>
  <si>
    <t>08-06-2023 12:08 PM Archivar Andrea Bibiana Castañeda Durán SE DIO TRÁMITE CON RAD. 20232110086381 ENVIADO EL 7/6/23</t>
  </si>
  <si>
    <t>20231140223062  </t>
  </si>
  <si>
    <t>CAC. Petición de información.  </t>
  </si>
  <si>
    <t>Sin evidencia de envio de respuesta y documentto final firmado</t>
  </si>
  <si>
    <t>05-05-2023 09:37 AM	Archivar	Ronny Estiven Romero Velandia	TRAMITADO CON RADICADO 20232110082861 25/04/2023</t>
  </si>
  <si>
    <t>20231140223052  </t>
  </si>
  <si>
    <t>Ronny Estiven Romero Velandia</t>
  </si>
  <si>
    <t>CAC. Solicitud borrador Proyecto Estación del Cuerpo de Bomberos. </t>
  </si>
  <si>
    <t>No hay nada de evidencias</t>
  </si>
  <si>
    <t>20231140222912  </t>
  </si>
  <si>
    <t>CAC. SOLICITUD INFORMACIÓN. DERECHO DE PETICION INTERES GENERAL POR MOTIVOS DE CORRUPCION DE LA DNBC </t>
  </si>
  <si>
    <t>HR. JAIME RODRIGUEZ CONTRERAS  </t>
  </si>
  <si>
    <t>26-04-2023 14:48 PM	Archivar	Edgar Alexander Maya Lopez	Se da respuesta con radicado DNBC N° 20232140082891 se deja evidencia en digital</t>
  </si>
  <si>
    <t>20231140222832  </t>
  </si>
  <si>
    <t>MANUEL ENRIQUE SALAZAR HERNANDEZ </t>
  </si>
  <si>
    <t>02-05-2023 23:57 PM Archivar Orlando Murillo Lopez Se dio respuesta con radicado No. 20232110083241</t>
  </si>
  <si>
    <t>20231140222742  </t>
  </si>
  <si>
    <t>CAC. TRASLADO DP A DNBC. Solicitud de información. </t>
  </si>
  <si>
    <t>ALCALDÍA DE DIBULLA LA GUAJIRA </t>
  </si>
  <si>
    <t>La Guajira</t>
  </si>
  <si>
    <t>07-06-2023 16:05 PM Archivar Jorge Restrepo Sanguino SE DIO RESPUESTA MEDIANTE OFICIO N°20232110086491 EL 7/6/2023</t>
  </si>
  <si>
    <t>20231140222682  </t>
  </si>
  <si>
    <t>FLORALBA RAMOS MURCIA  </t>
  </si>
  <si>
    <t>05-07-2023 15:15 PM Archivar Andrea Bibiana Castañeda Durán SE DIO EL TRÁMITE CORRESPONDIENTE</t>
  </si>
  <si>
    <t>20231140222632  </t>
  </si>
  <si>
    <t>CAC. Solicitud concepto Jurídico.  </t>
  </si>
  <si>
    <t>CUERPO DE BOMBEROS VOLUNTARIOS DE CALOTO - CAUCA  </t>
  </si>
  <si>
    <t>23-05-2023 11:06 AM	Archivar	JUAN JOSE MALVEHY GARCIA	Nos permitimos anexar Radicado No. 20232150083181 y anexo para su conocimiento y fines pertinentes. y Nos permitimos anexar Radicado No. 20232150083171 para su conocimiento y fines pertinentes. 09/05/23</t>
  </si>
  <si>
    <t xml:space="preserve">20232150083181-20232150083171 </t>
  </si>
  <si>
    <t>20231140222492  </t>
  </si>
  <si>
    <t>JUAN JOSE MALVEHY GARCIA  </t>
  </si>
  <si>
    <t>CAC. QUEJA - Inspección de bomberos. </t>
  </si>
  <si>
    <t>JOHANA SEPULVEDA  </t>
  </si>
  <si>
    <t>29-05-2023 15:42 PM	Archivar	Melba Vidal	Respuesta enviada el 23 de mayo del 2023 con radicado No 20232150084311</t>
  </si>
  <si>
    <t>20231140222442  </t>
  </si>
  <si>
    <t>CAC. ENVIO ACTA JTA DPTAL BOMB. </t>
  </si>
  <si>
    <t>COMITE DEPARTAMENTAL CAQUETA  </t>
  </si>
  <si>
    <t>30-05-2023 10:54 AM	Cambio Vinculacion Documento	Edgar Alexander Maya Lopez	*Se incluyo Vinculacion Documento* (20232140086891) Tipo (Asociado de)</t>
  </si>
  <si>
    <t>20231140222392  </t>
  </si>
  <si>
    <t>CAC. Petición. </t>
  </si>
  <si>
    <t>CARLOS ALBERTO PRADA CALDERON  </t>
  </si>
  <si>
    <t>27-04-2023 10:51 AM	Archivar	Andrea Bibiana Castañeda Durán	SE DIO TRÁMITE CON RAD. 20232110083001 ENVIADO EL 27/4/23</t>
  </si>
  <si>
    <t>20231140222292  </t>
  </si>
  <si>
    <t>CAC. SOLICTUD CONCEPTO ELECCION DELGADO DTAL DEL BOMBEROS. </t>
  </si>
  <si>
    <t>GOBERNACION DEL PUTUMAYO  </t>
  </si>
  <si>
    <t>29-05-2023 15:40 PM	Archivar	Melba Vidal	Respuesta enviada el 9 de mayo del 2023 con radicado No 20232150083261</t>
  </si>
  <si>
    <t>20231140222242  </t>
  </si>
  <si>
    <t>CAC. Solicitud y invitación a una mesa de trabajo para tratar los temas de Buenventura. </t>
  </si>
  <si>
    <t>LUZ HENRY MONTAÑO  </t>
  </si>
  <si>
    <t>Documento salida en Orfeo sin firma</t>
  </si>
  <si>
    <t>09-05-2023 15:07 PM	Archivar	Julio Cesar Garcia Triana	SE ENVIA RESPUESTA POR EL CORREO DE ATENCION EL 09 DE MAYO DE 2023 ARCHIVESE</t>
  </si>
  <si>
    <t>20231140222202  </t>
  </si>
  <si>
    <t>CAC. Envio oficio a la DNBC. FECHA 03 DEL 04 DEL 2023. </t>
  </si>
  <si>
    <t>GERMAN BARRERO TORRES </t>
  </si>
  <si>
    <t>Se modifica radicado de entrada</t>
  </si>
  <si>
    <t>23-05-2023 14:26 PM	Archivar	TATIANA HERRERA	Se da respuesta con el oficio No. 20232130084421, el día 23052023 del correo respuestasatencionciudadano@dnbc.gov.co</t>
  </si>
  <si>
    <t>20231140222122  </t>
  </si>
  <si>
    <t>TATIANA HERRERA  </t>
  </si>
  <si>
    <t>CAC. Traslado por competencia radicado 202313030216152 Id: 103538 Implementación de las medidas para dotación del Cuerpo de Bomberos de Honda-Tolima. </t>
  </si>
  <si>
    <t>JUAN CARLOS ZULUAGA RENGIFO  </t>
  </si>
  <si>
    <t>Documento sin firma</t>
  </si>
  <si>
    <t>24-05-2023 12:03 PM	Archivar	Edgar Alexander Maya Lopez	Se da respuesta con radicado DNBC N° 20232140084361, se envia el 24/05/2023</t>
  </si>
  <si>
    <t xml:space="preserve">	20232140084361</t>
  </si>
  <si>
    <t>20231140222062  </t>
  </si>
  <si>
    <t>CAC. SOLICITUD CONCEPTO INSPECCIONES DE SEGURIDAD HUMANA Y CONTRA INCENDIOS Art. 42 Ley 1575 de 2012. </t>
  </si>
  <si>
    <t>CUERPO DE BOMBEROS VOLUNTARIOS DE SUESCA - CUNDINAMARCA  </t>
  </si>
  <si>
    <t>20231140221982  </t>
  </si>
  <si>
    <t>CAC, Tramite a la solicitud del Ciudadano FRANKLIN ROLANDO CANO VALCARCEL Radicado No. 202342300674702 Ministerio de Salud y Proteccion. UNIFORMES DE BOMBEROS AERONAUTICOS. </t>
  </si>
  <si>
    <t>20231140221942  </t>
  </si>
  <si>
    <t>No se tiene evidencia de respuesta</t>
  </si>
  <si>
    <t>01-06-2023 11:37 AM	Archivar	Mauricio Delgado Perdomo	SE RESPONDE MEDIANTE RADICADO 20231140221822 - 20232140087331 Inquietud inscripcion TLB-ESFOBOM</t>
  </si>
  <si>
    <t>20231140221822  </t>
  </si>
  <si>
    <t>CAC. Inquietud inscripción Técnica Laboral Bombero. </t>
  </si>
  <si>
    <t>CUERPO DE BOMBEROS VOLUNTARIOS DE SABANETA  </t>
  </si>
  <si>
    <t>Evidencia de asamblea anexada</t>
  </si>
  <si>
    <t>09-05-2023 21:20 PM	Archivar	Melba Vidal	se realizó acompañamiento virtual en la asmblea del CBV de clemencia, en documentos estan el acta y el soporte del correo</t>
  </si>
  <si>
    <t>20231140221772  </t>
  </si>
  <si>
    <t>CAC: Solicitud Acompañamiento Asamblea General, CBV Clemencia </t>
  </si>
  <si>
    <t>023 17:36 PM	Archivar	Jorge Restrepo Sanguino	SE DIO RESPUESTA MEDIANTE OFICIO N°20232110084591 EL 23/5/2023</t>
  </si>
  <si>
    <t>20231140221712  </t>
  </si>
  <si>
    <t>CAC. Petición de Consulta. </t>
  </si>
  <si>
    <t>CARLA MARTINEZ  </t>
  </si>
  <si>
    <t>20231140221622  </t>
  </si>
  <si>
    <t>CAC. solicitud por tercera vez... </t>
  </si>
  <si>
    <t>ASOCIACION COLOMBIANA DE PROFESIONALES EN ATENCION PREHOSPITALARIA, EMERGENCIAS Y DESASTRES  </t>
  </si>
  <si>
    <t>23-05-2023 17:26 PM	Digitalizacion Radicado(Asoc. Imagen Web)	Jorge Restrepo Sanguino	SE ENVIO POR CORREO ELECTRONICO EL 23/5/2023</t>
  </si>
  <si>
    <t>20231140221582  </t>
  </si>
  <si>
    <t>CAC. RESPUESTA FUNCIÓN PÚBLICA RAD. 20232040147551. </t>
  </si>
  <si>
    <t>ALCALDIA MUNICIPAL DE NILO SECRETARIA DE GOBIERNO  </t>
  </si>
  <si>
    <t>20231140221492  </t>
  </si>
  <si>
    <t xml:space="preserve">	FORTALECIMIENTO BOMBERIL PARA LA RESPUESTA</t>
  </si>
  <si>
    <t xml:space="preserve">	Andrés Fernando Muñoz Cabrera</t>
  </si>
  <si>
    <t>CAC. DERECHO DE PETICIÓN ART 23 C.N. SOLICITUD DE INFORMACIÓN SOBRE CUERPOS DE BOMBEROS VOLUNTARIOS. </t>
  </si>
  <si>
    <t>CHRISTIAN ANDRES MONSALVE CORCHO  </t>
  </si>
  <si>
    <t>27-04-2023 15:22 PM	Archivar	Pedro Andrés Manosalva Rincón	se da respuesta vía correo electrónico de respuesta ciudadano, para fines pertinentes.</t>
  </si>
  <si>
    <t>20231140221482  </t>
  </si>
  <si>
    <t>CAC. SOLICITUD CERTIFICACION LISTADO CENSAL 2023 - BOMBEROS.  </t>
  </si>
  <si>
    <t>ALCALDIA TUTAZA BOYACA </t>
  </si>
  <si>
    <t>30-04-2023 13:38 PM	Archivar	Julio Cesar Garcia Triana	se envia respuesta por atencion al ciudadano el 27 de abril de 2022, archivese</t>
  </si>
  <si>
    <t xml:space="preserve">20232150082601	</t>
  </si>
  <si>
    <t>20231140221472  </t>
  </si>
  <si>
    <t>CAC. SOLICITUD INVESTIGACIÓN A LA ESTACIÓN DE BOMBEROS DE VILLAMARÍA CALDAS. </t>
  </si>
  <si>
    <t>MICHAEL CAMILO ANDREASEN  </t>
  </si>
  <si>
    <t>29-05-2023 11:38 AM	Digitalizacion Radicado(Asoc. Imagen Web)	Jorge Restrepo Sanguino	DOCUMENTO</t>
  </si>
  <si>
    <t>20231140221172  </t>
  </si>
  <si>
    <t>CAC. Solicitud de Concepto Jurídico. </t>
  </si>
  <si>
    <t>CUERPO DE BOMBEROS VOLUNTARIOS DE VILLAMARIA CALDAS  </t>
  </si>
  <si>
    <t>27-04-2023 10:44 AM	Archivar	Andrea Bibiana Castañeda Durán	SE DIO TRÁMITE CON RAD. 20232110083011 ENVIADO EL 27/4/23</t>
  </si>
  <si>
    <t>20231140221162  </t>
  </si>
  <si>
    <t>27-04-2023 15:22 PM	Archivar	Pedro Andrés Manosalva Rincón	se da respuesta desde el correo de respuesta ciudadano para fines pertinentes.</t>
  </si>
  <si>
    <t xml:space="preserve">20231000083111	</t>
  </si>
  <si>
    <t>20231140221062  </t>
  </si>
  <si>
    <t>CAC. SOLICITUD INFORMACIÓN CERINZA LISTADOS CENSALES. </t>
  </si>
  <si>
    <t>ALCALDIA CERINZA BOYACA </t>
  </si>
  <si>
    <t>27-04-2023 09:41 AM	Archivar	Pedro Andrés Manosalva Rincón	se da respuesta vía correo de citel, y posterior llamada telefónica.</t>
  </si>
  <si>
    <t>20231140220992  </t>
  </si>
  <si>
    <t>CAC. Solicitud RUE. </t>
  </si>
  <si>
    <t>JOSE RICARDO SANCHEZ  </t>
  </si>
  <si>
    <t>03-05-2023 09:26 AM	Archivar	Jorge Restrepo Sanguino	SE DIO RESPUESTA MEDIANTE OFICIO N° 20232110083051 EL 3/5/2023</t>
  </si>
  <si>
    <t>20231140220932  </t>
  </si>
  <si>
    <t>CAC. Requisitos ascenso. </t>
  </si>
  <si>
    <t>JOSE DAVID GARCíA  </t>
  </si>
  <si>
    <t>20-04-2023 21:38 PM	Archivar	Orlando Murillo Lopez	Se dio respuesta bajo el radicado No. 20232110082421</t>
  </si>
  <si>
    <t>20231140220842  </t>
  </si>
  <si>
    <t>CAC. SOLICITUD SUSPENSION PERSONERIA JURIDICA CUERPO DE BOMBEROS VOLUNTARIOS ARMENIA QUINDIO.  </t>
  </si>
  <si>
    <t>02-06-2023 09:27 AM	Archivar	Andrea Bibiana Castañeda Durán	SE DIO TRÁMITE CON RAD. 20232110086121 ENVIADO EL 02/06/23</t>
  </si>
  <si>
    <t>20231140220832  </t>
  </si>
  <si>
    <t>CAC. ControlDoc-Correspondencia: Se le ha asignado un(a) nuevo(a) Documento: 113442 (2023-2-003000-013600). Consulta sobre vinculación laborales de unidades bomberiles no bachiller. </t>
  </si>
  <si>
    <t>03-05-2023 09:18 AM	Archivar	Jorge Restrepo Sanguino	SE DIO RESPUESTA MEDIANTE OFICIO N° 20232110083041 EL 3/5/2023</t>
  </si>
  <si>
    <t>20231140220812  </t>
  </si>
  <si>
    <t>CAC. OFICIO 1869 PROCURADURIA PROVINCIAL DE CARTAGENA  </t>
  </si>
  <si>
    <t>PROCURADURIA PROVINCIAL DE INSTRUCCION CARTAGENA  </t>
  </si>
  <si>
    <t>25-05-2023 16:06 PM	Archivar	Pedro Andrés Manosalva Rincón	se da respuesta para fines pertinentes.</t>
  </si>
  <si>
    <t xml:space="preserve">	20231000083271</t>
  </si>
  <si>
    <t>20231140220782  </t>
  </si>
  <si>
    <t>CAC. Pregunta sobre los incendios forestales. </t>
  </si>
  <si>
    <t>ANDRES FELIPE SALAMANCA RAMOS  </t>
  </si>
  <si>
    <t>27-04-2023 10:28 AM	Archivar	Andrea Bibiana Castañeda Durán	SE DIO TRÁMITE CON RAD. 20232110082671 ENVIADO EL 27/4/23</t>
  </si>
  <si>
    <t>20231140220772  </t>
  </si>
  <si>
    <t>CAC. 07042023 Solicitud concepto pago Inspección de seguridad humana - Bomberos Suesca, Cundinamarca. </t>
  </si>
  <si>
    <t>30-04-2023 13:30 PM	Archivar	Julio Cesar Garcia Triana	se envia respuesta por atencion al ciudadano el 27 de abril de 2022, archivese</t>
  </si>
  <si>
    <t>20231140220702  </t>
  </si>
  <si>
    <t>CAC. Queja Disciplinaria contra bombero de CSICEDONIA VALLE, denunciado penslmente por VIOLACION SEXUAL. </t>
  </si>
  <si>
    <t>YINED TRUJILLO  </t>
  </si>
  <si>
    <t>02-06-2023 11:36 AM Archivar Andrea Bibiana Castañeda Durán SE DA TRÁMITE CON RAD. 20231140224982</t>
  </si>
  <si>
    <t>20231140220562  </t>
  </si>
  <si>
    <t>CAC. RESPUESTA FUNCIÓN PÚBLICA RAD. 20232040143571. trámite de inscripción de dignatarios de los Cuerpos de Bomberos como entidades de naturaleza jurídica privada. </t>
  </si>
  <si>
    <t>11-07-2023 10:56 AM Archivar Jorge Restrepo Sanguino SE ENVIO POR CORREO ELECTRONICO</t>
  </si>
  <si>
    <t>20231140220542  </t>
  </si>
  <si>
    <t>CAC. SOLICITUD DE APOYO PARA SOLUCIONAR DIFUCULTAD CON CUERPO DE BOMBEROS VOLUNTARIO DE EL CASTILLO, META.  </t>
  </si>
  <si>
    <t>ALCALDÍA MUNICIPAL EL CASTILLO META </t>
  </si>
  <si>
    <t>Se realiza respuesta sin crear radicado de salida</t>
  </si>
  <si>
    <t>13-05-2023 09:39 AM	Archivar	Mauricio Delgado Perdomo	SE RESPONDE POR CORREO ELECTRONICO, SE ADJUNTA IMAGEN</t>
  </si>
  <si>
    <t>20231140220532  </t>
  </si>
  <si>
    <t>CAC. Solicitud formación de Bomberos, &amp;amp;quot;declaración de alerta naranja por el Volcán Nevado del Ruiz&amp;amp;quot;.  </t>
  </si>
  <si>
    <t xml:space="preserve">	20231000082011</t>
  </si>
  <si>
    <t>20231140220472  </t>
  </si>
  <si>
    <t>CAC. Derecho de petición.  </t>
  </si>
  <si>
    <t>CUERPO DE BOMBEROS VOLUNTARIOS DE TUNJA JURIDICA  </t>
  </si>
  <si>
    <t>20-04-2023 15:51 PM	Archivar	Pedro Andrés Manosalva Rincón	información enviada para fines pertinentes.</t>
  </si>
  <si>
    <t>20231140220432  </t>
  </si>
  <si>
    <t>CAC. solicitud copia de las unidades activas que pertenecen al cuerpo de bomberos Ramiriqui.  </t>
  </si>
  <si>
    <t>CUERPO DE BOMBEROS VOLUNTARIOS DE RAMIRIQUI  </t>
  </si>
  <si>
    <t>27-04-2023 10:17 AM	Archivar	Andrea Bibiana Castañeda Durán	SE DIO TRÁMITE CON RAD. 20232110082631 ENVIÓ EL DÍA 27/4/23</t>
  </si>
  <si>
    <t>20231140220412  </t>
  </si>
  <si>
    <t>CAC. Concepto jurídico con respecto a la expedición del aval de la revisión de las hojas de vida de los aspirantes a comandante del Cuerpo de Bomberos de Miranda Cauca. </t>
  </si>
  <si>
    <t>CUERPO DE BOMBEROS VOLUNTARIOS DE MIRANDA  </t>
  </si>
  <si>
    <t>Sin firma documento salida</t>
  </si>
  <si>
    <t>24-04-2023 15:46 PM	Archivar	Alvaro Perez	SE DIO RESPUESTA MEDIANTE CORREO ELECTONICO INSTITUCIONAL EL DIA 24/04/2023.</t>
  </si>
  <si>
    <t xml:space="preserve">	20233130082621</t>
  </si>
  <si>
    <t>20231140220352  </t>
  </si>
  <si>
    <t>CAC. SOLICITUD INFORMACION IMPORTANTE INDAGACION 110016000050202258597.  </t>
  </si>
  <si>
    <t>20-04-2023 13:58 PM	Archivar	Alvaro Perez	SE DA RESPUESTA MEDIANTE CORREO ELECTRONICO DE CONTRATACION EL DIA 20/04/2023.</t>
  </si>
  <si>
    <t xml:space="preserve">	20233130082191</t>
  </si>
  <si>
    <t>20231140220292  </t>
  </si>
  <si>
    <t>CAC. Solicitud Información NC 110016000050202243454. </t>
  </si>
  <si>
    <t>FISCALIA 212 SECIONAL UNIDAD DE DELITOS CONTRA LA ADMINISTRACION PUBLICA  </t>
  </si>
  <si>
    <t>13-04-2023 12:50 PM	Archivar	Mauricio Delgado Perdomo	SE RESPONDE POR CORREO ELECTRONICO Y SE AGENDA REUNION VIRTUAL PARA EL 18.04.23 10 AM, SE ADJUNTA IMAGEN</t>
  </si>
  <si>
    <t>20231140220132  </t>
  </si>
  <si>
    <t>CAC. Solicitud de asesoria.  </t>
  </si>
  <si>
    <t>CUERPO DE BOMBEROS VOLUNTARIOS DE LA UNION  </t>
  </si>
  <si>
    <t>27-04-2023 11:05 AM	Archivar	Jorge Restrepo Sanguino	SE ARCHIVA MEDIANTE OFICIO N° 20232110083021 EL 27/4/2023</t>
  </si>
  <si>
    <t>20231140220122  </t>
  </si>
  <si>
    <t>CAC. Derecho petición. </t>
  </si>
  <si>
    <t>PROTEGER Y SERVIR VEEDURIA CIUDADANA  </t>
  </si>
  <si>
    <t>11-05-2023 13:27 PM	Archivar	VIVIANA ANDRADE TOVAR	Se da respuesta mediante radicano No. 20231100084051 por correo electrónico.</t>
  </si>
  <si>
    <t>20231140220052  </t>
  </si>
  <si>
    <t>PLANEACIÓN ESTRATEGICA</t>
  </si>
  <si>
    <t>VIVIANA ANDRADE TOVAR</t>
  </si>
  <si>
    <t>CAC. Solicitud información. </t>
  </si>
  <si>
    <t>26-04-2023 14:19 PM	Archivar	Pedro Andrés Manosalva Rincón	Se envía información para fines pertinentes.</t>
  </si>
  <si>
    <t>20231140219952  </t>
  </si>
  <si>
    <t>CUERPO DE BOMBEROS VOLUNTARIOS DE FRESNO  </t>
  </si>
  <si>
    <t>26-04-2023 10:46 AM	Archivar	Andrea Bibiana Castañeda Durán	SE DIO TRÁMITE CON RAD. 20232110081701 ENVIADO EL 26/4/23</t>
  </si>
  <si>
    <t>20231140219832  </t>
  </si>
  <si>
    <t>CAC. INQUIETUD SOBRE NORMATIVIDAD. </t>
  </si>
  <si>
    <t>05-05-2023 09:03 AM	Archivar	Jonathan Prieto	Se archiva ya que se dio respuesta al Orfeo No. 20231140219782 vía correo electrónico al correo el día 25 de abril de 2023 con el anexo Radicado No. 20232130081831.</t>
  </si>
  <si>
    <t>20231140219782  </t>
  </si>
  <si>
    <t>CAC. Solicitud de asesoría técnica. </t>
  </si>
  <si>
    <t>ALCALDIA MUNICIPAL DE ALDANA - NARIÑO  </t>
  </si>
  <si>
    <t>26-04-2023 19:40 PM	Archivar	Jorge Restrepo Sanguino	SE DIO RESPUESTA MEDIANTE OFICIO N°20232110082001 EL 26/4/2023</t>
  </si>
  <si>
    <t>20231140219772  </t>
  </si>
  <si>
    <t>CAC. Solicitud de Información y Orientación Bomberil. </t>
  </si>
  <si>
    <t>CUERPO DE BOMBEROS VOLUNTARIOS DE SAN JOSÉ DE URE  </t>
  </si>
  <si>
    <t>30-04-2023 13:27 PM	Archivar	Julio Cesar Garcia Triana	se envia respuesta por atencion al ciudadano el 27 de abril de 2022, archivese</t>
  </si>
  <si>
    <t>20231140219692  </t>
  </si>
  <si>
    <t>CAC. REENVIANDO SOLICITUD ENVIADA EN OCT-11-2022 SIN RESPUESTA AUN. </t>
  </si>
  <si>
    <t>30-04-2023 13:25 PM	Archivar	Julio Cesar Garcia Triana	se envia respuesta por atencion al ciudadano el 27 de abril de 2022, archivese</t>
  </si>
  <si>
    <t>20231140219672  </t>
  </si>
  <si>
    <t>CAC. DENUNCIA FALSIFICACION DE CONTANCIAS BOMBEROS SUESCA. </t>
  </si>
  <si>
    <t>26-04-2023 11:26 AM	Archivar	Andrea Bibiana Castañeda Durán	se dio trámite con rad. 20232110082221 enviado el 26/4/23</t>
  </si>
  <si>
    <t>20231140219632  </t>
  </si>
  <si>
    <t>CAC. SOLICITUD DE INFORMACIÓN. </t>
  </si>
  <si>
    <t>CARLOS EDUARDO GONZALEZ LOZADA  </t>
  </si>
  <si>
    <t>27-04-2023 09:37 AM	Archivar	Pedro Andrés Manosalva Rincón	se da respuesta via correo electronico respuesta ciudadano para fines pertinentes.</t>
  </si>
  <si>
    <t>20231140219392  </t>
  </si>
  <si>
    <t>CAC: Consulta RUE y Soportes Documentos Inscripción </t>
  </si>
  <si>
    <t>SECRETARÍA DE CONVIVENCIA Y SEGURIDAD CIUDADANA  </t>
  </si>
  <si>
    <t>Corregir imagen de entrada</t>
  </si>
  <si>
    <t>18-05-2023 09:52 AM	Archivar	Pedro Andrés Manosalva Rincón	se da respuesta vía correo electrónico de respuesta ciudadano, para fines pertinentes.</t>
  </si>
  <si>
    <t xml:space="preserve">	20231000083521</t>
  </si>
  <si>
    <t>20231140219322  </t>
  </si>
  <si>
    <t>CAC: consulta ley 2193 del 6 de enero de 2022 </t>
  </si>
  <si>
    <t>CUERPO DE BOMBEROS VOLUNTARIOS BOLIVAR VALLE  </t>
  </si>
  <si>
    <t>27-04-2023 10:58 AM	Archivar	Jorge Restrepo Sanguino	SE ARCHIVA MEDIANTE OFICIO N° 20232110082731 EL 27/4/2023</t>
  </si>
  <si>
    <t>20231140219312  </t>
  </si>
  <si>
    <t>CAC: Asesoría </t>
  </si>
  <si>
    <t>CUERPO DE BOMBEROS VOLUNTARIOS DE SAHAGUN  </t>
  </si>
  <si>
    <t>20231140219122  </t>
  </si>
  <si>
    <t>MARYOLY DIAZ </t>
  </si>
  <si>
    <t>SM RECONOCIMIENTO, RESURSO PENSION VEJEZ CONVENIOS INTERNACIONALES </t>
  </si>
  <si>
    <t>COLPENSIONES  </t>
  </si>
  <si>
    <t>FESTIVOS</t>
  </si>
  <si>
    <t>OBSERVACIONES ATENCIÓN CIUDADANO</t>
  </si>
  <si>
    <t>ENVIAR POR CORREO TERRESTRE #PLANILLA</t>
  </si>
  <si>
    <t>ENVIAR POR CORREO ELECTRÓNICO</t>
  </si>
  <si>
    <t>TIPO DE DOCUMENTO SALIDA</t>
  </si>
  <si>
    <t>FECHA DIGITALIZACIÓN DOCUMENTO DE RESPUESTA</t>
  </si>
  <si>
    <t>Observaciones</t>
  </si>
  <si>
    <t>Estado</t>
  </si>
  <si>
    <t>Tiempo de atención</t>
  </si>
  <si>
    <t>Días hábiles</t>
  </si>
  <si>
    <t>Fecha de salida</t>
  </si>
  <si>
    <t>Número de salida</t>
  </si>
  <si>
    <t>Fecha</t>
  </si>
  <si>
    <t>RADICADO</t>
  </si>
  <si>
    <t>Tiempo de respuesta legal</t>
  </si>
  <si>
    <t>Tipo de petición</t>
  </si>
  <si>
    <t>Dependencia</t>
  </si>
  <si>
    <t>Área</t>
  </si>
  <si>
    <t>Responsable</t>
  </si>
  <si>
    <t>Asunto</t>
  </si>
  <si>
    <t>Tema de Consulta</t>
  </si>
  <si>
    <t>Naturaleza jurídica del peticionario</t>
  </si>
  <si>
    <t>Peticionario</t>
  </si>
  <si>
    <t>Departamento</t>
  </si>
  <si>
    <t>Servicio de Entrada</t>
  </si>
  <si>
    <t>Canal Oficial de Entrada</t>
  </si>
  <si>
    <t>Total general</t>
  </si>
  <si>
    <t>Promedio de Tiempo de atención</t>
  </si>
  <si>
    <t>Etiquetas de fila</t>
  </si>
  <si>
    <t>Cuenta de Tema de Consulta</t>
  </si>
  <si>
    <t>9. TIPO DE PETICIÓN</t>
  </si>
  <si>
    <t>Porcentaje</t>
  </si>
  <si>
    <t>Cuenta de Departamento</t>
  </si>
  <si>
    <t>8. DEPARTAMENTO</t>
  </si>
  <si>
    <t>Cuenta de Naturaleza jurídica del peticionario</t>
  </si>
  <si>
    <t>7. NATURALEZA JURÍDICA SOLICITANTE</t>
  </si>
  <si>
    <t>Cuenta de Servicio de Entrada</t>
  </si>
  <si>
    <t>6. SERVICIO DE ENTRADA</t>
  </si>
  <si>
    <t>Cuenta de Canal Oficial de Entrada</t>
  </si>
  <si>
    <t xml:space="preserve">5. CANAL </t>
  </si>
  <si>
    <t>Cuenta de Tipo de petición</t>
  </si>
  <si>
    <t>4. TIPO DE PETICIÓN</t>
  </si>
  <si>
    <t>TOTAL</t>
  </si>
  <si>
    <t>Junio</t>
  </si>
  <si>
    <t>Mayo</t>
  </si>
  <si>
    <t>Abril</t>
  </si>
  <si>
    <t>Cuenta mes</t>
  </si>
  <si>
    <t>Mes</t>
  </si>
  <si>
    <t>3 MESES</t>
  </si>
  <si>
    <t>Cuenta de Estado</t>
  </si>
  <si>
    <t>2. ESTADO</t>
  </si>
  <si>
    <t>Cuenta de Área</t>
  </si>
  <si>
    <t>1.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</si>
</sst>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C0A]d\-mmm\-yyyy;@"/>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8"/>
      <name val="Arial"/>
      <family val="2"/>
    </font>
    <font>
      <b/>
      <sz val="8"/>
      <name val="Arial"/>
      <family val="2"/>
    </font>
    <font>
      <u/>
      <sz val="11"/>
      <color theme="10"/>
      <name val="Calibri"/>
      <family val="2"/>
      <scheme val="minor"/>
    </font>
    <font>
      <u/>
      <sz val="8"/>
      <color theme="10"/>
      <name val="Arial"/>
      <family val="2"/>
    </font>
  </fonts>
  <fills count="9">
    <fill>
      <patternFill patternType="none"/>
    </fill>
    <fill>
      <patternFill patternType="gray125"/>
    </fill>
    <fill>
      <patternFill patternType="solid">
        <fgColor rgb="FF0070C0"/>
        <bgColor indexed="64"/>
      </patternFill>
    </fill>
    <fill>
      <patternFill patternType="solid">
        <fgColor rgb="FF00B050"/>
        <bgColor indexed="64"/>
      </patternFill>
    </fill>
    <fill>
      <patternFill patternType="solid">
        <fgColor rgb="FFC0000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6">
    <xf numFmtId="0" fontId="0" fillId="0" borderId="0" xfId="0"/>
    <xf numFmtId="0" fontId="0" fillId="0" borderId="0" xfId="0" applyAlignment="1">
      <alignment horizontal="center" vertical="center"/>
    </xf>
    <xf numFmtId="14"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1"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16" fontId="4" fillId="0" borderId="1" xfId="0" applyNumberFormat="1" applyFont="1" applyBorder="1" applyAlignment="1">
      <alignment horizontal="left" vertical="center" wrapText="1"/>
    </xf>
    <xf numFmtId="165"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0" fontId="4" fillId="0" borderId="0" xfId="0" applyFont="1" applyAlignment="1">
      <alignment horizontal="left" vertical="center" wrapText="1"/>
    </xf>
    <xf numFmtId="1"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3" borderId="0" xfId="0" applyFont="1" applyFill="1" applyAlignment="1">
      <alignment horizontal="center" vertical="center" wrapText="1"/>
    </xf>
    <xf numFmtId="1" fontId="4" fillId="0" borderId="0" xfId="0" applyNumberFormat="1" applyFont="1" applyAlignment="1">
      <alignment horizontal="center" vertical="center" wrapText="1"/>
    </xf>
    <xf numFmtId="0" fontId="0" fillId="0" borderId="0" xfId="0" applyAlignment="1">
      <alignment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 fontId="5" fillId="6" borderId="2" xfId="0" applyNumberFormat="1"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10" fontId="0" fillId="0" borderId="1" xfId="1" applyNumberFormat="1" applyFont="1" applyBorder="1" applyAlignment="1">
      <alignment horizontal="center" wrapText="1"/>
    </xf>
    <xf numFmtId="0" fontId="0" fillId="0" borderId="1" xfId="0" applyNumberFormat="1" applyBorder="1"/>
    <xf numFmtId="0" fontId="0" fillId="0" borderId="1" xfId="0" applyBorder="1" applyAlignment="1">
      <alignment horizontal="left"/>
    </xf>
    <xf numFmtId="1" fontId="0" fillId="0" borderId="3" xfId="0" applyNumberFormat="1" applyBorder="1"/>
    <xf numFmtId="0" fontId="0" fillId="0" borderId="3" xfId="0" applyBorder="1" applyAlignment="1">
      <alignment wrapText="1"/>
    </xf>
    <xf numFmtId="0" fontId="0" fillId="0" borderId="1" xfId="0" pivotButton="1" applyBorder="1"/>
    <xf numFmtId="0" fontId="0" fillId="7" borderId="3" xfId="0" applyNumberFormat="1" applyFill="1" applyBorder="1"/>
    <xf numFmtId="0" fontId="0" fillId="0" borderId="3" xfId="0" applyNumberFormat="1" applyBorder="1"/>
    <xf numFmtId="0" fontId="2" fillId="0" borderId="0" xfId="0" applyFont="1" applyAlignment="1">
      <alignment horizontal="left" wrapText="1"/>
    </xf>
    <xf numFmtId="0" fontId="2" fillId="8" borderId="1" xfId="0" applyFont="1" applyFill="1" applyBorder="1" applyAlignment="1">
      <alignment horizontal="center" vertical="center" wrapText="1"/>
    </xf>
    <xf numFmtId="0" fontId="0" fillId="0" borderId="3" xfId="0" applyBorder="1"/>
    <xf numFmtId="10" fontId="0" fillId="0" borderId="1" xfId="0" applyNumberFormat="1" applyBorder="1" applyAlignment="1">
      <alignment horizontal="center"/>
    </xf>
    <xf numFmtId="0" fontId="0" fillId="0" borderId="1" xfId="0" applyBorder="1"/>
    <xf numFmtId="10"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0" xfId="0" applyFont="1"/>
    <xf numFmtId="9" fontId="0" fillId="0" borderId="1" xfId="0" applyNumberFormat="1" applyBorder="1"/>
    <xf numFmtId="10" fontId="0" fillId="0" borderId="0" xfId="0" applyNumberFormat="1" applyAlignment="1">
      <alignment horizontal="center"/>
    </xf>
    <xf numFmtId="0" fontId="0" fillId="0" borderId="0" xfId="0" applyAlignment="1">
      <alignment horizontal="left"/>
    </xf>
    <xf numFmtId="0" fontId="2" fillId="0" borderId="0" xfId="0" applyFont="1" applyAlignment="1">
      <alignment wrapText="1"/>
    </xf>
    <xf numFmtId="10" fontId="0" fillId="0" borderId="0" xfId="0" applyNumberFormat="1"/>
    <xf numFmtId="0" fontId="2" fillId="0" borderId="1" xfId="0" applyFont="1" applyBorder="1"/>
    <xf numFmtId="0" fontId="2" fillId="0" borderId="1" xfId="0" applyFont="1" applyBorder="1" applyAlignment="1">
      <alignment wrapText="1"/>
    </xf>
    <xf numFmtId="0" fontId="0" fillId="0" borderId="1" xfId="0" applyBorder="1" applyAlignment="1">
      <alignment wrapText="1"/>
    </xf>
    <xf numFmtId="0" fontId="2" fillId="8" borderId="1" xfId="0" applyFont="1" applyFill="1" applyBorder="1" applyAlignment="1">
      <alignment wrapText="1"/>
    </xf>
    <xf numFmtId="0" fontId="2" fillId="0" borderId="0" xfId="0" applyFont="1" applyAlignment="1">
      <alignment horizontal="left"/>
    </xf>
    <xf numFmtId="10" fontId="0" fillId="0" borderId="0" xfId="0" applyNumberFormat="1" applyAlignment="1">
      <alignment horizontal="center" vertical="center"/>
    </xf>
    <xf numFmtId="10" fontId="0" fillId="0" borderId="0" xfId="1" applyNumberFormat="1" applyFont="1"/>
  </cellXfs>
  <cellStyles count="3">
    <cellStyle name="Hipervínculo" xfId="2" builtinId="8"/>
    <cellStyle name="Normal" xfId="0" builtinId="0"/>
    <cellStyle name="Porcentaje" xfId="1" builtinId="5"/>
  </cellStyles>
  <dxfs count="79">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alignment wrapText="1" readingOrder="0"/>
    </dxf>
    <dxf>
      <alignment wrapText="1"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alignment wrapText="1" readingOrder="0"/>
    </dxf>
    <dxf>
      <alignment wrapText="1" readingOrder="0"/>
    </dxf>
    <dxf>
      <fill>
        <patternFill patternType="solid">
          <bgColor rgb="FFFFFF00"/>
        </patternFill>
      </fill>
    </dxf>
    <dxf>
      <fill>
        <patternFill patternType="solid">
          <bgColor rgb="FFFFFF00"/>
        </patternFill>
      </fill>
    </dxf>
    <dxf>
      <fill>
        <patternFill patternType="solid">
          <fgColor indexed="64"/>
          <bgColor rgb="FFFFFF00"/>
        </patternFill>
      </fill>
    </dxf>
    <dxf>
      <fill>
        <patternFill patternType="solid">
          <fgColor indexed="64"/>
          <bgColor rgb="FFFFFF00"/>
        </patternFill>
      </fill>
    </dxf>
    <dxf>
      <fill>
        <patternFill patternType="solid">
          <bgColor rgb="FFFFFF00"/>
        </patternFill>
      </fill>
    </dxf>
    <dxf>
      <fill>
        <patternFill patternType="solid">
          <bgColor rgb="FFFFFF00"/>
        </patternFill>
      </fill>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right style="thin">
          <color indexed="64"/>
        </right>
        <vertical style="thin">
          <color indexed="64"/>
        </vertical>
      </border>
    </dxf>
    <dxf>
      <border>
        <right style="thin">
          <color indexed="64"/>
        </right>
        <vertical style="thin">
          <color indexed="64"/>
        </vertical>
      </border>
    </dxf>
    <dxf>
      <border>
        <right style="thin">
          <color indexed="64"/>
        </right>
        <vertical style="thin">
          <color indexed="64"/>
        </vertic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right style="thin">
          <color indexed="64"/>
        </right>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trimestre!TablaDinámica20</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Tema</a:t>
            </a:r>
            <a:r>
              <a:rPr lang="en-US" baseline="0"/>
              <a:t> de consulta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s>
    <c:plotArea>
      <c:layout/>
      <c:barChart>
        <c:barDir val="bar"/>
        <c:grouping val="clustered"/>
        <c:varyColors val="0"/>
        <c:ser>
          <c:idx val="0"/>
          <c:order val="0"/>
          <c:tx>
            <c:strRef>
              <c:f>'Gráficas 2do trimestre'!$B$137</c:f>
              <c:strCache>
                <c:ptCount val="1"/>
                <c:pt idx="0">
                  <c:v>Total</c:v>
                </c:pt>
              </c:strCache>
            </c:strRef>
          </c:tx>
          <c:spPr>
            <a:solidFill>
              <a:schemeClr val="accent1"/>
            </a:solidFill>
            <a:ln>
              <a:noFill/>
            </a:ln>
            <a:effectLst/>
          </c:spPr>
          <c:invertIfNegative val="0"/>
          <c:cat>
            <c:strRef>
              <c:f>'Gráficas 2do trimestre'!$A$138:$A$145</c:f>
              <c:strCache>
                <c:ptCount val="7"/>
                <c:pt idx="0">
                  <c:v>Acompañamiento juridico</c:v>
                </c:pt>
                <c:pt idx="1">
                  <c:v>Administrativo</c:v>
                </c:pt>
                <c:pt idx="2">
                  <c:v>Educacion bomberil</c:v>
                </c:pt>
                <c:pt idx="3">
                  <c:v>Legislacion bomberil</c:v>
                </c:pt>
                <c:pt idx="4">
                  <c:v>Otros</c:v>
                </c:pt>
                <c:pt idx="5">
                  <c:v>Recursos para bomberos</c:v>
                </c:pt>
                <c:pt idx="6">
                  <c:v>Seguimiento a Cuerpo de bomberos</c:v>
                </c:pt>
              </c:strCache>
            </c:strRef>
          </c:cat>
          <c:val>
            <c:numRef>
              <c:f>'Gráficas 2do trimestre'!$B$138:$B$145</c:f>
              <c:numCache>
                <c:formatCode>General</c:formatCode>
                <c:ptCount val="7"/>
                <c:pt idx="0">
                  <c:v>30</c:v>
                </c:pt>
                <c:pt idx="1">
                  <c:v>20</c:v>
                </c:pt>
                <c:pt idx="2">
                  <c:v>36</c:v>
                </c:pt>
                <c:pt idx="3">
                  <c:v>95</c:v>
                </c:pt>
                <c:pt idx="4">
                  <c:v>43</c:v>
                </c:pt>
                <c:pt idx="5">
                  <c:v>7</c:v>
                </c:pt>
                <c:pt idx="6">
                  <c:v>39</c:v>
                </c:pt>
              </c:numCache>
            </c:numRef>
          </c:val>
          <c:extLst>
            <c:ext xmlns:c16="http://schemas.microsoft.com/office/drawing/2014/chart" uri="{C3380CC4-5D6E-409C-BE32-E72D297353CC}">
              <c16:uniqueId val="{00000000-AC40-48A8-AAB0-37DB285AA84A}"/>
            </c:ext>
          </c:extLst>
        </c:ser>
        <c:dLbls>
          <c:showLegendKey val="0"/>
          <c:showVal val="0"/>
          <c:showCatName val="0"/>
          <c:showSerName val="0"/>
          <c:showPercent val="0"/>
          <c:showBubbleSize val="0"/>
        </c:dLbls>
        <c:gapWidth val="182"/>
        <c:axId val="1373088640"/>
        <c:axId val="1373083648"/>
      </c:barChart>
      <c:catAx>
        <c:axId val="1373088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373083648"/>
        <c:crosses val="autoZero"/>
        <c:auto val="1"/>
        <c:lblAlgn val="ctr"/>
        <c:lblOffset val="100"/>
        <c:noMultiLvlLbl val="0"/>
      </c:catAx>
      <c:valAx>
        <c:axId val="13730836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3730886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trimestre!TablaDinámica19</c:name>
    <c:fmtId val="1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Departamento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bar"/>
        <c:grouping val="clustered"/>
        <c:varyColors val="0"/>
        <c:ser>
          <c:idx val="0"/>
          <c:order val="0"/>
          <c:tx>
            <c:strRef>
              <c:f>'Gráficas 2do trimestre'!$B$104</c:f>
              <c:strCache>
                <c:ptCount val="1"/>
                <c:pt idx="0">
                  <c:v>Total</c:v>
                </c:pt>
              </c:strCache>
            </c:strRef>
          </c:tx>
          <c:spPr>
            <a:solidFill>
              <a:schemeClr val="accent1"/>
            </a:solidFill>
            <a:ln>
              <a:noFill/>
            </a:ln>
            <a:effectLst/>
          </c:spPr>
          <c:invertIfNegative val="0"/>
          <c:cat>
            <c:strRef>
              <c:f>'Gráficas 2do trimestre'!$A$105:$A$132</c:f>
              <c:strCache>
                <c:ptCount val="27"/>
                <c:pt idx="0">
                  <c:v>Vichada</c:v>
                </c:pt>
                <c:pt idx="1">
                  <c:v>Valle del Cauca</c:v>
                </c:pt>
                <c:pt idx="2">
                  <c:v>Tolima</c:v>
                </c:pt>
                <c:pt idx="3">
                  <c:v>Sucre</c:v>
                </c:pt>
                <c:pt idx="4">
                  <c:v>Santander</c:v>
                </c:pt>
                <c:pt idx="5">
                  <c:v>Risaralda</c:v>
                </c:pt>
                <c:pt idx="6">
                  <c:v>Quindío</c:v>
                </c:pt>
                <c:pt idx="7">
                  <c:v>Putumayo</c:v>
                </c:pt>
                <c:pt idx="8">
                  <c:v>Norte de santander</c:v>
                </c:pt>
                <c:pt idx="9">
                  <c:v>No designa</c:v>
                </c:pt>
                <c:pt idx="10">
                  <c:v>Nariño</c:v>
                </c:pt>
                <c:pt idx="11">
                  <c:v>Meta</c:v>
                </c:pt>
                <c:pt idx="12">
                  <c:v>La Guajira</c:v>
                </c:pt>
                <c:pt idx="13">
                  <c:v>Huila</c:v>
                </c:pt>
                <c:pt idx="14">
                  <c:v>Cundinamarca</c:v>
                </c:pt>
                <c:pt idx="15">
                  <c:v>Cordoba</c:v>
                </c:pt>
                <c:pt idx="16">
                  <c:v>Chocó</c:v>
                </c:pt>
                <c:pt idx="17">
                  <c:v>Cesar</c:v>
                </c:pt>
                <c:pt idx="18">
                  <c:v>Cauca</c:v>
                </c:pt>
                <c:pt idx="19">
                  <c:v>Casanare</c:v>
                </c:pt>
                <c:pt idx="20">
                  <c:v>Caqueta</c:v>
                </c:pt>
                <c:pt idx="21">
                  <c:v>Caldas</c:v>
                </c:pt>
                <c:pt idx="22">
                  <c:v>Boyacá</c:v>
                </c:pt>
                <c:pt idx="23">
                  <c:v>Bolívar</c:v>
                </c:pt>
                <c:pt idx="24">
                  <c:v>Bogota D.C</c:v>
                </c:pt>
                <c:pt idx="25">
                  <c:v>Atlántico</c:v>
                </c:pt>
                <c:pt idx="26">
                  <c:v>Antioquia</c:v>
                </c:pt>
              </c:strCache>
            </c:strRef>
          </c:cat>
          <c:val>
            <c:numRef>
              <c:f>'Gráficas 2do trimestre'!$B$105:$B$132</c:f>
              <c:numCache>
                <c:formatCode>General</c:formatCode>
                <c:ptCount val="27"/>
                <c:pt idx="0">
                  <c:v>1</c:v>
                </c:pt>
                <c:pt idx="1">
                  <c:v>29</c:v>
                </c:pt>
                <c:pt idx="2">
                  <c:v>17</c:v>
                </c:pt>
                <c:pt idx="3">
                  <c:v>3</c:v>
                </c:pt>
                <c:pt idx="4">
                  <c:v>21</c:v>
                </c:pt>
                <c:pt idx="5">
                  <c:v>3</c:v>
                </c:pt>
                <c:pt idx="6">
                  <c:v>6</c:v>
                </c:pt>
                <c:pt idx="7">
                  <c:v>4</c:v>
                </c:pt>
                <c:pt idx="8">
                  <c:v>5</c:v>
                </c:pt>
                <c:pt idx="9">
                  <c:v>16</c:v>
                </c:pt>
                <c:pt idx="10">
                  <c:v>3</c:v>
                </c:pt>
                <c:pt idx="11">
                  <c:v>6</c:v>
                </c:pt>
                <c:pt idx="12">
                  <c:v>1</c:v>
                </c:pt>
                <c:pt idx="13">
                  <c:v>2</c:v>
                </c:pt>
                <c:pt idx="14">
                  <c:v>20</c:v>
                </c:pt>
                <c:pt idx="15">
                  <c:v>4</c:v>
                </c:pt>
                <c:pt idx="16">
                  <c:v>1</c:v>
                </c:pt>
                <c:pt idx="17">
                  <c:v>2</c:v>
                </c:pt>
                <c:pt idx="18">
                  <c:v>3</c:v>
                </c:pt>
                <c:pt idx="19">
                  <c:v>7</c:v>
                </c:pt>
                <c:pt idx="20">
                  <c:v>3</c:v>
                </c:pt>
                <c:pt idx="21">
                  <c:v>9</c:v>
                </c:pt>
                <c:pt idx="22">
                  <c:v>15</c:v>
                </c:pt>
                <c:pt idx="23">
                  <c:v>7</c:v>
                </c:pt>
                <c:pt idx="24">
                  <c:v>54</c:v>
                </c:pt>
                <c:pt idx="25">
                  <c:v>9</c:v>
                </c:pt>
                <c:pt idx="26">
                  <c:v>19</c:v>
                </c:pt>
              </c:numCache>
            </c:numRef>
          </c:val>
          <c:extLst>
            <c:ext xmlns:c16="http://schemas.microsoft.com/office/drawing/2014/chart" uri="{C3380CC4-5D6E-409C-BE32-E72D297353CC}">
              <c16:uniqueId val="{00000000-E147-49CD-B353-C7B186A23269}"/>
            </c:ext>
          </c:extLst>
        </c:ser>
        <c:dLbls>
          <c:showLegendKey val="0"/>
          <c:showVal val="0"/>
          <c:showCatName val="0"/>
          <c:showSerName val="0"/>
          <c:showPercent val="0"/>
          <c:showBubbleSize val="0"/>
        </c:dLbls>
        <c:gapWidth val="182"/>
        <c:axId val="839059535"/>
        <c:axId val="851116159"/>
      </c:barChart>
      <c:catAx>
        <c:axId val="839059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51116159"/>
        <c:crosses val="autoZero"/>
        <c:auto val="1"/>
        <c:lblAlgn val="ctr"/>
        <c:lblOffset val="100"/>
        <c:noMultiLvlLbl val="0"/>
      </c:catAx>
      <c:valAx>
        <c:axId val="8511161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39059535"/>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trimestre!TablaDinámica16</c:name>
    <c:fmtId val="2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Servicio de entrada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extLst>
            <c:ext xmlns:c15="http://schemas.microsoft.com/office/drawing/2012/chart" uri="{CE6537A1-D6FC-4f65-9D91-7224C49458BB}">
              <c15:layout/>
            </c:ext>
          </c:extLst>
        </c:dLbl>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s>
    <c:plotArea>
      <c:layout/>
      <c:pieChart>
        <c:varyColors val="1"/>
        <c:ser>
          <c:idx val="0"/>
          <c:order val="0"/>
          <c:tx>
            <c:strRef>
              <c:f>'Gráficas 2do trimestre'!$B$83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5E-4AEE-84F2-2EDD8A0D81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85E-4AEE-84F2-2EDD8A0D81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85E-4AEE-84F2-2EDD8A0D81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85E-4AEE-84F2-2EDD8A0D81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'Gráficas 2do trimestre'!$A$84:$A$88</c:f>
              <c:strCache>
                <c:ptCount val="4"/>
                <c:pt idx="0">
                  <c:v>Correo atencion ciudadano</c:v>
                </c:pt>
                <c:pt idx="1">
                  <c:v>Correo institucional</c:v>
                </c:pt>
                <c:pt idx="2">
                  <c:v>Radicacion directa</c:v>
                </c:pt>
                <c:pt idx="3">
                  <c:v>Servicio de mensajeria</c:v>
                </c:pt>
              </c:strCache>
            </c:strRef>
          </c:cat>
          <c:val>
            <c:numRef>
              <c:f>'Gráficas 2do trimestre'!$B$84:$B$88</c:f>
              <c:numCache>
                <c:formatCode>General</c:formatCode>
                <c:ptCount val="4"/>
                <c:pt idx="0">
                  <c:v>245</c:v>
                </c:pt>
                <c:pt idx="1">
                  <c:v>18</c:v>
                </c:pt>
                <c:pt idx="2">
                  <c:v>4</c:v>
                </c:pt>
                <c:pt idx="3">
                  <c:v>3</c:v>
                </c:pt>
              </c:numCache>
            </c:numRef>
          </c:val>
          <c:extLst>
            <c:ext xmlns:c16="http://schemas.microsoft.com/office/drawing/2014/chart" uri="{C3380CC4-5D6E-409C-BE32-E72D297353CC}">
              <c16:uniqueId val="{00000008-585E-4AEE-84F2-2EDD8A0D815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trimestre!TablaDinámica15</c:name>
    <c:fmtId val="15"/>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'Gráficas 2do trimestre'!$B$76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2do trimestre'!$A$77:$A$78</c:f>
              <c:strCache>
                <c:ptCount val="1"/>
                <c:pt idx="0">
                  <c:v>Canal Escrito</c:v>
                </c:pt>
              </c:strCache>
            </c:strRef>
          </c:cat>
          <c:val>
            <c:numRef>
              <c:f>'Gráficas 2do trimestre'!$B$77:$B$78</c:f>
              <c:numCache>
                <c:formatCode>General</c:formatCode>
                <c:ptCount val="1"/>
                <c:pt idx="0">
                  <c:v>270</c:v>
                </c:pt>
              </c:numCache>
            </c:numRef>
          </c:val>
          <c:extLst>
            <c:ext xmlns:c16="http://schemas.microsoft.com/office/drawing/2014/chart" uri="{C3380CC4-5D6E-409C-BE32-E72D297353CC}">
              <c16:uniqueId val="{00000000-D276-41C7-A7C3-0CAAAD342029}"/>
            </c:ext>
          </c:extLst>
        </c:ser>
        <c:dLbls>
          <c:dLblPos val="outEnd"/>
          <c:showLegendKey val="0"/>
          <c:showVal val="1"/>
          <c:showCatName val="0"/>
          <c:showSerName val="0"/>
          <c:showPercent val="0"/>
          <c:showBubbleSize val="0"/>
        </c:dLbls>
        <c:gapWidth val="219"/>
        <c:axId val="918927663"/>
        <c:axId val="918930159"/>
      </c:barChart>
      <c:catAx>
        <c:axId val="9189276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918930159"/>
        <c:crosses val="autoZero"/>
        <c:auto val="1"/>
        <c:lblAlgn val="ctr"/>
        <c:lblOffset val="100"/>
        <c:noMultiLvlLbl val="0"/>
      </c:catAx>
      <c:valAx>
        <c:axId val="9189301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9189276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trimestre!TablaDinámica14</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Tipo de petición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extLst>
            <c:ext xmlns:c15="http://schemas.microsoft.com/office/drawing/2012/chart" uri="{CE6537A1-D6FC-4f65-9D91-7224C49458BB}"/>
          </c:extLst>
        </c:dLbl>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
        <c:idx val="9"/>
        <c:spPr>
          <a:solidFill>
            <a:schemeClr val="accent1"/>
          </a:solidFill>
          <a:ln>
            <a:noFill/>
          </a:ln>
          <a:effectLst/>
        </c:spP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'Gráficas 2do trimestre'!$B$55</c:f>
              <c:strCache>
                <c:ptCount val="1"/>
                <c:pt idx="0">
                  <c:v>Total</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916-4052-AE65-3D5A0D039452}"/>
              </c:ext>
            </c:extLst>
          </c:dPt>
          <c:dPt>
            <c:idx val="1"/>
            <c:invertIfNegative val="0"/>
            <c:bubble3D val="0"/>
            <c:extLst>
              <c:ext xmlns:c16="http://schemas.microsoft.com/office/drawing/2014/chart" uri="{C3380CC4-5D6E-409C-BE32-E72D297353CC}">
                <c16:uniqueId val="{00000001-F916-4052-AE65-3D5A0D039452}"/>
              </c:ext>
            </c:extLst>
          </c:dPt>
          <c:dPt>
            <c:idx val="2"/>
            <c:invertIfNegative val="0"/>
            <c:bubble3D val="0"/>
            <c:extLst>
              <c:ext xmlns:c16="http://schemas.microsoft.com/office/drawing/2014/chart" uri="{C3380CC4-5D6E-409C-BE32-E72D297353CC}">
                <c16:uniqueId val="{00000002-F916-4052-AE65-3D5A0D039452}"/>
              </c:ext>
            </c:extLst>
          </c:dPt>
          <c:dPt>
            <c:idx val="3"/>
            <c:invertIfNegative val="0"/>
            <c:bubble3D val="0"/>
            <c:extLst>
              <c:ext xmlns:c16="http://schemas.microsoft.com/office/drawing/2014/chart" uri="{C3380CC4-5D6E-409C-BE32-E72D297353CC}">
                <c16:uniqueId val="{00000003-F916-4052-AE65-3D5A0D039452}"/>
              </c:ext>
            </c:extLst>
          </c:dPt>
          <c:dPt>
            <c:idx val="4"/>
            <c:invertIfNegative val="0"/>
            <c:bubble3D val="0"/>
            <c:extLst>
              <c:ext xmlns:c16="http://schemas.microsoft.com/office/drawing/2014/chart" uri="{C3380CC4-5D6E-409C-BE32-E72D297353CC}">
                <c16:uniqueId val="{00000004-F916-4052-AE65-3D5A0D039452}"/>
              </c:ext>
            </c:extLst>
          </c:dPt>
          <c:dPt>
            <c:idx val="5"/>
            <c:invertIfNegative val="0"/>
            <c:bubble3D val="0"/>
            <c:extLst>
              <c:ext xmlns:c16="http://schemas.microsoft.com/office/drawing/2014/chart" uri="{C3380CC4-5D6E-409C-BE32-E72D297353CC}">
                <c16:uniqueId val="{00000005-F916-4052-AE65-3D5A0D039452}"/>
              </c:ext>
            </c:extLst>
          </c:dPt>
          <c:dPt>
            <c:idx val="6"/>
            <c:invertIfNegative val="0"/>
            <c:bubble3D val="0"/>
            <c:extLst>
              <c:ext xmlns:c16="http://schemas.microsoft.com/office/drawing/2014/chart" uri="{C3380CC4-5D6E-409C-BE32-E72D297353CC}">
                <c16:uniqueId val="{00000006-F916-4052-AE65-3D5A0D039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 2do trimestre'!$A$56:$A$63</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'Gráficas 2do trimestre'!$B$56:$B$63</c:f>
              <c:numCache>
                <c:formatCode>General</c:formatCode>
                <c:ptCount val="7"/>
                <c:pt idx="0">
                  <c:v>60</c:v>
                </c:pt>
                <c:pt idx="1">
                  <c:v>37</c:v>
                </c:pt>
                <c:pt idx="2">
                  <c:v>17</c:v>
                </c:pt>
                <c:pt idx="3">
                  <c:v>4</c:v>
                </c:pt>
                <c:pt idx="4">
                  <c:v>78</c:v>
                </c:pt>
                <c:pt idx="5">
                  <c:v>71</c:v>
                </c:pt>
                <c:pt idx="6">
                  <c:v>3</c:v>
                </c:pt>
              </c:numCache>
            </c:numRef>
          </c:val>
          <c:extLst>
            <c:ext xmlns:c16="http://schemas.microsoft.com/office/drawing/2014/chart" uri="{C3380CC4-5D6E-409C-BE32-E72D297353CC}">
              <c16:uniqueId val="{00000007-F916-4052-AE65-3D5A0D039452}"/>
            </c:ext>
          </c:extLst>
        </c:ser>
        <c:dLbls>
          <c:dLblPos val="outEnd"/>
          <c:showLegendKey val="0"/>
          <c:showVal val="1"/>
          <c:showCatName val="0"/>
          <c:showSerName val="0"/>
          <c:showPercent val="0"/>
          <c:showBubbleSize val="0"/>
        </c:dLbls>
        <c:gapWidth val="100"/>
        <c:axId val="791624976"/>
        <c:axId val="837091136"/>
      </c:barChart>
      <c:valAx>
        <c:axId val="83709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91624976"/>
        <c:crosses val="autoZero"/>
        <c:crossBetween val="between"/>
      </c:valAx>
      <c:catAx>
        <c:axId val="79162497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37091136"/>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ser>
          <c:idx val="0"/>
          <c:order val="0"/>
          <c:tx>
            <c:strRef>
              <c:f>'Gráficas 2do trimestre'!$B$38</c:f>
              <c:strCache>
                <c:ptCount val="1"/>
                <c:pt idx="0">
                  <c:v>Cuenta mes</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EC59-48C7-A141-D3E70EAA5E27}"/>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EC59-48C7-A141-D3E70EAA5E27}"/>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EC59-48C7-A141-D3E70EAA5E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'Gráficas 2do trimestre'!$A$39:$A$42</c15:sqref>
                  </c15:fullRef>
                </c:ext>
              </c:extLst>
              <c:f>'Gráficas 2do trimestre'!$A$39:$A$41</c:f>
              <c:strCache>
                <c:ptCount val="3"/>
                <c:pt idx="0">
                  <c:v>Abril</c:v>
                </c:pt>
                <c:pt idx="1">
                  <c:v>Mayo</c:v>
                </c:pt>
                <c:pt idx="2">
                  <c:v>Junio</c:v>
                </c:pt>
              </c:strCache>
            </c:strRef>
          </c:cat>
          <c:val>
            <c:numRef>
              <c:extLst>
                <c:ext xmlns:c15="http://schemas.microsoft.com/office/drawing/2012/chart" uri="{02D57815-91ED-43cb-92C2-25804820EDAC}">
                  <c15:fullRef>
                    <c15:sqref>'Gráficas 2do trimestre'!$B$39:$B$42</c15:sqref>
                  </c15:fullRef>
                </c:ext>
              </c:extLst>
              <c:f>'Gráficas 2do trimestre'!$B$39:$B$41</c:f>
              <c:numCache>
                <c:formatCode>General</c:formatCode>
                <c:ptCount val="3"/>
                <c:pt idx="0">
                  <c:v>74</c:v>
                </c:pt>
                <c:pt idx="1">
                  <c:v>108</c:v>
                </c:pt>
                <c:pt idx="2">
                  <c:v>88</c:v>
                </c:pt>
              </c:numCache>
            </c:numRef>
          </c:val>
          <c:extLst>
            <c:ext xmlns:c16="http://schemas.microsoft.com/office/drawing/2014/chart" uri="{C3380CC4-5D6E-409C-BE32-E72D297353CC}">
              <c16:uniqueId val="{00000006-EC59-48C7-A141-D3E70EAA5E27}"/>
            </c:ext>
          </c:extLst>
        </c:ser>
        <c:dLbls>
          <c:showLegendKey val="0"/>
          <c:showVal val="0"/>
          <c:showCatName val="0"/>
          <c:showSerName val="0"/>
          <c:showPercent val="0"/>
          <c:showBubbleSize val="0"/>
        </c:dLbls>
        <c:gapWidth val="100"/>
        <c:axId val="799726400"/>
        <c:axId val="799724320"/>
      </c:barChart>
      <c:catAx>
        <c:axId val="7997264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99724320"/>
        <c:crosses val="autoZero"/>
        <c:auto val="1"/>
        <c:lblAlgn val="ctr"/>
        <c:lblOffset val="100"/>
        <c:noMultiLvlLbl val="0"/>
      </c:catAx>
      <c:valAx>
        <c:axId val="799724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99726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trimestre!TablaDinámica12</c:name>
    <c:fmtId val="1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Estado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pivotFmt>
      <c:pivotFmt>
        <c:idx val="9"/>
        <c:spPr>
          <a:solidFill>
            <a:schemeClr val="accent1"/>
          </a:solidFill>
          <a:ln>
            <a:noFill/>
          </a:ln>
          <a:effectLst/>
        </c:spPr>
      </c:pivotFmt>
      <c:pivotFmt>
        <c:idx val="10"/>
        <c:spPr>
          <a:solidFill>
            <a:schemeClr val="accent1"/>
          </a:solidFill>
          <a:ln>
            <a:noFill/>
          </a:ln>
          <a:effectLst/>
        </c:spPr>
      </c:pivotFmt>
      <c:pivotFmt>
        <c:idx val="11"/>
        <c:spPr>
          <a:solidFill>
            <a:schemeClr val="accent1"/>
          </a:solidFill>
          <a:ln>
            <a:noFill/>
          </a:ln>
          <a:effectLst/>
        </c:spPr>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pivotFmt>
      <c:pivotFmt>
        <c:idx val="14"/>
        <c:spPr>
          <a:solidFill>
            <a:schemeClr val="accent1"/>
          </a:solidFill>
          <a:ln>
            <a:noFill/>
          </a:ln>
          <a:effectLst/>
        </c:spPr>
      </c:pivotFmt>
      <c:pivotFmt>
        <c:idx val="15"/>
        <c:spPr>
          <a:solidFill>
            <a:schemeClr val="accent1"/>
          </a:solidFill>
          <a:ln>
            <a:noFill/>
          </a:ln>
          <a:effectLst/>
        </c:spPr>
      </c:pivotFmt>
      <c:pivotFmt>
        <c:idx val="16"/>
        <c:spPr>
          <a:solidFill>
            <a:schemeClr val="accent1"/>
          </a:solidFill>
          <a:ln>
            <a:noFill/>
          </a:ln>
          <a:effectLst/>
        </c:spPr>
      </c:pivotFmt>
    </c:pivotFmts>
    <c:plotArea>
      <c:layout/>
      <c:pieChart>
        <c:varyColors val="1"/>
        <c:ser>
          <c:idx val="0"/>
          <c:order val="0"/>
          <c:tx>
            <c:strRef>
              <c:f>'Gráficas 2do trimestre'!$B$22</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4D74-48D4-BEFC-3CAC37B8BFC1}"/>
              </c:ext>
            </c:extLst>
          </c:dPt>
          <c:dPt>
            <c:idx val="1"/>
            <c:bubble3D val="0"/>
            <c:spPr>
              <a:solidFill>
                <a:schemeClr val="accent2"/>
              </a:solidFill>
              <a:ln>
                <a:noFill/>
              </a:ln>
              <a:effectLst/>
            </c:spPr>
            <c:extLst>
              <c:ext xmlns:c16="http://schemas.microsoft.com/office/drawing/2014/chart" uri="{C3380CC4-5D6E-409C-BE32-E72D297353CC}">
                <c16:uniqueId val="{00000003-4D74-48D4-BEFC-3CAC37B8BFC1}"/>
              </c:ext>
            </c:extLst>
          </c:dPt>
          <c:dPt>
            <c:idx val="2"/>
            <c:bubble3D val="0"/>
            <c:spPr>
              <a:solidFill>
                <a:schemeClr val="accent3"/>
              </a:solidFill>
              <a:ln>
                <a:noFill/>
              </a:ln>
              <a:effectLst/>
            </c:spPr>
            <c:extLst>
              <c:ext xmlns:c16="http://schemas.microsoft.com/office/drawing/2014/chart" uri="{C3380CC4-5D6E-409C-BE32-E72D297353CC}">
                <c16:uniqueId val="{00000005-4D74-48D4-BEFC-3CAC37B8BFC1}"/>
              </c:ext>
            </c:extLst>
          </c:dPt>
          <c:dPt>
            <c:idx val="3"/>
            <c:bubble3D val="0"/>
            <c:spPr>
              <a:solidFill>
                <a:schemeClr val="accent4"/>
              </a:solidFill>
              <a:ln>
                <a:noFill/>
              </a:ln>
              <a:effectLst/>
            </c:spPr>
            <c:extLst>
              <c:ext xmlns:c16="http://schemas.microsoft.com/office/drawing/2014/chart" uri="{C3380CC4-5D6E-409C-BE32-E72D297353CC}">
                <c16:uniqueId val="{00000007-4D74-48D4-BEFC-3CAC37B8BF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2do trimestre'!$A$23:$A$27</c:f>
              <c:strCache>
                <c:ptCount val="4"/>
                <c:pt idx="0">
                  <c:v>Cumplida</c:v>
                </c:pt>
                <c:pt idx="1">
                  <c:v>En proceso</c:v>
                </c:pt>
                <c:pt idx="2">
                  <c:v>Extemporanea</c:v>
                </c:pt>
                <c:pt idx="3">
                  <c:v>Vencida</c:v>
                </c:pt>
              </c:strCache>
            </c:strRef>
          </c:cat>
          <c:val>
            <c:numRef>
              <c:f>'Gráficas 2do trimestre'!$B$23:$B$27</c:f>
              <c:numCache>
                <c:formatCode>General</c:formatCode>
                <c:ptCount val="4"/>
                <c:pt idx="0">
                  <c:v>149</c:v>
                </c:pt>
                <c:pt idx="1">
                  <c:v>7</c:v>
                </c:pt>
                <c:pt idx="2">
                  <c:v>46</c:v>
                </c:pt>
                <c:pt idx="3">
                  <c:v>68</c:v>
                </c:pt>
              </c:numCache>
            </c:numRef>
          </c:val>
          <c:extLst>
            <c:ext xmlns:c16="http://schemas.microsoft.com/office/drawing/2014/chart" uri="{C3380CC4-5D6E-409C-BE32-E72D297353CC}">
              <c16:uniqueId val="{00000008-4D74-48D4-BEFC-3CAC37B8BFC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trimestre!TablaDinámica10</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Área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dLbl>
          <c:idx val="0"/>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s>
    <c:plotArea>
      <c:layout/>
      <c:pieChart>
        <c:varyColors val="1"/>
        <c:ser>
          <c:idx val="0"/>
          <c:order val="0"/>
          <c:tx>
            <c:strRef>
              <c:f>'Gráficas 2do trimestre'!$B$2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5B9-40AD-83D4-23C7F9081CC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B9-40AD-83D4-23C7F9081CC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B9-40AD-83D4-23C7F9081C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ct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2do trimestre'!$A$3:$A$6</c:f>
              <c:strCache>
                <c:ptCount val="3"/>
                <c:pt idx="0">
                  <c:v> SUBDIRECCIÓN ADMINISTRATIVA Y FINANCIERA</c:v>
                </c:pt>
                <c:pt idx="1">
                  <c:v>DIRECCIÓN GENERAL</c:v>
                </c:pt>
                <c:pt idx="2">
                  <c:v>SUBDIRECCIÓN ESTRATÉGICA Y DE COORDINACIÓN BOMBERIL</c:v>
                </c:pt>
              </c:strCache>
            </c:strRef>
          </c:cat>
          <c:val>
            <c:numRef>
              <c:f>'Gráficas 2do trimestre'!$B$3:$B$6</c:f>
              <c:numCache>
                <c:formatCode>General</c:formatCode>
                <c:ptCount val="3"/>
                <c:pt idx="0">
                  <c:v>17</c:v>
                </c:pt>
                <c:pt idx="1">
                  <c:v>16</c:v>
                </c:pt>
                <c:pt idx="2">
                  <c:v>237</c:v>
                </c:pt>
              </c:numCache>
            </c:numRef>
          </c:val>
          <c:extLst>
            <c:ext xmlns:c16="http://schemas.microsoft.com/office/drawing/2014/chart" uri="{C3380CC4-5D6E-409C-BE32-E72D297353CC}">
              <c16:uniqueId val="{00000006-D5B9-40AD-83D4-23C7F9081CC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público segundo semestre.xlsx]Gráficas 2do trimestre!TablaDinámica17</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Naturaleza jurídica</a:t>
            </a:r>
            <a:r>
              <a:rPr lang="en-US" baseline="0"/>
              <a:t> del peticionario</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'Gráficas 2do trimestre'!$B$93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'Gráficas 2do trimestre'!$A$94:$A$99</c:f>
              <c:strCache>
                <c:ptCount val="5"/>
                <c:pt idx="0">
                  <c:v>Entidad bomberil</c:v>
                </c:pt>
                <c:pt idx="1">
                  <c:v>Entidad Publica</c:v>
                </c:pt>
                <c:pt idx="2">
                  <c:v>Entidad territorial</c:v>
                </c:pt>
                <c:pt idx="3">
                  <c:v>Persona juridica</c:v>
                </c:pt>
                <c:pt idx="4">
                  <c:v>Persona natural</c:v>
                </c:pt>
              </c:strCache>
            </c:strRef>
          </c:cat>
          <c:val>
            <c:numRef>
              <c:f>'Gráficas 2do trimestre'!$B$94:$B$99</c:f>
              <c:numCache>
                <c:formatCode>General</c:formatCode>
                <c:ptCount val="5"/>
                <c:pt idx="0">
                  <c:v>95</c:v>
                </c:pt>
                <c:pt idx="1">
                  <c:v>18</c:v>
                </c:pt>
                <c:pt idx="2">
                  <c:v>49</c:v>
                </c:pt>
                <c:pt idx="3">
                  <c:v>26</c:v>
                </c:pt>
                <c:pt idx="4">
                  <c:v>82</c:v>
                </c:pt>
              </c:numCache>
            </c:numRef>
          </c:val>
          <c:extLst>
            <c:ext xmlns:c16="http://schemas.microsoft.com/office/drawing/2014/chart" uri="{C3380CC4-5D6E-409C-BE32-E72D297353CC}">
              <c16:uniqueId val="{00000000-0FF1-4C7C-89D1-B9FF44942A56}"/>
            </c:ext>
          </c:extLst>
        </c:ser>
        <c:dLbls>
          <c:showLegendKey val="0"/>
          <c:showVal val="0"/>
          <c:showCatName val="0"/>
          <c:showSerName val="0"/>
          <c:showPercent val="0"/>
          <c:showBubbleSize val="0"/>
        </c:dLbls>
        <c:gapWidth val="219"/>
        <c:overlap val="-27"/>
        <c:axId val="897566288"/>
        <c:axId val="897567120"/>
      </c:barChart>
      <c:catAx>
        <c:axId val="89756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97567120"/>
        <c:crosses val="autoZero"/>
        <c:auto val="1"/>
        <c:lblAlgn val="ctr"/>
        <c:lblOffset val="100"/>
        <c:noMultiLvlLbl val="0"/>
      </c:catAx>
      <c:valAx>
        <c:axId val="897567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89756628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12</xdr:col>
      <xdr:colOff>0</xdr:colOff>
      <xdr:row>1</xdr:row>
      <xdr:rowOff>0</xdr:rowOff>
    </xdr:from>
    <xdr:ext cx="114300" cy="110490"/>
    <xdr:pic>
      <xdr:nvPicPr>
        <xdr:cNvPr id="2" name="Imagen 1" descr="http://40.75.99.166/orfeo3/iconos/flechaasc.gif">
          <a:extLst>
            <a:ext uri="{FF2B5EF4-FFF2-40B4-BE49-F238E27FC236}">
              <a16:creationId xmlns:a16="http://schemas.microsoft.com/office/drawing/2014/main" id="{00000000-0008-0000-0200-00000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3" name="Imagen 2" descr="http://40.75.99.166/orfeo3/iconos/flechaasc.gif">
          <a:extLst>
            <a:ext uri="{FF2B5EF4-FFF2-40B4-BE49-F238E27FC236}">
              <a16:creationId xmlns:a16="http://schemas.microsoft.com/office/drawing/2014/main" id="{00000000-0008-0000-0200-00000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xdr:row>
      <xdr:rowOff>0</xdr:rowOff>
    </xdr:from>
    <xdr:ext cx="114300" cy="110490"/>
    <xdr:pic>
      <xdr:nvPicPr>
        <xdr:cNvPr id="4" name="Imagen 3" descr="http://40.75.99.166/orfeo3/iconos/flechaasc.gif">
          <a:extLst>
            <a:ext uri="{FF2B5EF4-FFF2-40B4-BE49-F238E27FC236}">
              <a16:creationId xmlns:a16="http://schemas.microsoft.com/office/drawing/2014/main" id="{00000000-0008-0000-0200-00000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5" name="Imagen 4" descr="http://40.75.99.166/orfeo3/iconos/flechaasc.gif">
          <a:extLst>
            <a:ext uri="{FF2B5EF4-FFF2-40B4-BE49-F238E27FC236}">
              <a16:creationId xmlns:a16="http://schemas.microsoft.com/office/drawing/2014/main" id="{00000000-0008-0000-02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xdr:row>
      <xdr:rowOff>0</xdr:rowOff>
    </xdr:from>
    <xdr:ext cx="114300" cy="110490"/>
    <xdr:pic>
      <xdr:nvPicPr>
        <xdr:cNvPr id="6" name="Imagen 5" descr="http://40.75.99.166/orfeo3/iconos/flechaasc.gif">
          <a:extLst>
            <a:ext uri="{FF2B5EF4-FFF2-40B4-BE49-F238E27FC236}">
              <a16:creationId xmlns:a16="http://schemas.microsoft.com/office/drawing/2014/main" id="{00000000-0008-0000-02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7" name="Imagen 6" descr="http://40.75.99.166/orfeo3/iconos/flechaasc.gif">
          <a:extLst>
            <a:ext uri="{FF2B5EF4-FFF2-40B4-BE49-F238E27FC236}">
              <a16:creationId xmlns:a16="http://schemas.microsoft.com/office/drawing/2014/main" id="{00000000-0008-0000-02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xdr:row>
      <xdr:rowOff>0</xdr:rowOff>
    </xdr:from>
    <xdr:ext cx="114300" cy="110490"/>
    <xdr:pic>
      <xdr:nvPicPr>
        <xdr:cNvPr id="8" name="Imagen 7" descr="http://40.75.99.166/orfeo3/iconos/flechaasc.gif">
          <a:extLst>
            <a:ext uri="{FF2B5EF4-FFF2-40B4-BE49-F238E27FC236}">
              <a16:creationId xmlns:a16="http://schemas.microsoft.com/office/drawing/2014/main" id="{00000000-0008-0000-02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9" name="Imagen 8" descr="http://40.75.99.166/orfeo3/iconos/flechaasc.gif">
          <a:extLst>
            <a:ext uri="{FF2B5EF4-FFF2-40B4-BE49-F238E27FC236}">
              <a16:creationId xmlns:a16="http://schemas.microsoft.com/office/drawing/2014/main" id="{00000000-0008-0000-02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66</xdr:row>
      <xdr:rowOff>0</xdr:rowOff>
    </xdr:from>
    <xdr:ext cx="114300" cy="110490"/>
    <xdr:pic>
      <xdr:nvPicPr>
        <xdr:cNvPr id="10" name="Imagen 9" descr="http://40.75.99.166/orfeo3/iconos/flechaasc.gif">
          <a:extLst>
            <a:ext uri="{FF2B5EF4-FFF2-40B4-BE49-F238E27FC236}">
              <a16:creationId xmlns:a16="http://schemas.microsoft.com/office/drawing/2014/main" id="{00000000-0008-0000-02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2573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64</xdr:row>
      <xdr:rowOff>0</xdr:rowOff>
    </xdr:from>
    <xdr:ext cx="114300" cy="110490"/>
    <xdr:pic>
      <xdr:nvPicPr>
        <xdr:cNvPr id="11" name="Imagen 10" descr="http://40.75.99.166/orfeo3/iconos/flechaasc.gif">
          <a:extLst>
            <a:ext uri="{FF2B5EF4-FFF2-40B4-BE49-F238E27FC236}">
              <a16:creationId xmlns:a16="http://schemas.microsoft.com/office/drawing/2014/main" id="{00000000-0008-0000-02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219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64</xdr:row>
      <xdr:rowOff>0</xdr:rowOff>
    </xdr:from>
    <xdr:ext cx="114300" cy="110490"/>
    <xdr:pic>
      <xdr:nvPicPr>
        <xdr:cNvPr id="12" name="Imagen 11" descr="http://40.75.99.166/orfeo3/iconos/flechaasc.gif">
          <a:extLst>
            <a:ext uri="{FF2B5EF4-FFF2-40B4-BE49-F238E27FC236}">
              <a16:creationId xmlns:a16="http://schemas.microsoft.com/office/drawing/2014/main" id="{00000000-0008-0000-02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1219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65</xdr:row>
      <xdr:rowOff>0</xdr:rowOff>
    </xdr:from>
    <xdr:ext cx="114300" cy="110490"/>
    <xdr:pic>
      <xdr:nvPicPr>
        <xdr:cNvPr id="13" name="Imagen 12" descr="http://40.75.99.166/orfeo3/iconos/flechaasc.gif">
          <a:extLst>
            <a:ext uri="{FF2B5EF4-FFF2-40B4-BE49-F238E27FC236}">
              <a16:creationId xmlns:a16="http://schemas.microsoft.com/office/drawing/2014/main" id="{00000000-0008-0000-02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2382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68</xdr:row>
      <xdr:rowOff>0</xdr:rowOff>
    </xdr:from>
    <xdr:ext cx="114300" cy="110490"/>
    <xdr:pic>
      <xdr:nvPicPr>
        <xdr:cNvPr id="14" name="Imagen 13" descr="http://40.75.99.166/orfeo3/iconos/flechaasc.gif">
          <a:extLst>
            <a:ext uri="{FF2B5EF4-FFF2-40B4-BE49-F238E27FC236}">
              <a16:creationId xmlns:a16="http://schemas.microsoft.com/office/drawing/2014/main" id="{00000000-0008-0000-02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2954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15" name="Imagen 14" descr="http://40.75.99.166/orfeo3/iconos/flechaasc.gif">
          <a:extLst>
            <a:ext uri="{FF2B5EF4-FFF2-40B4-BE49-F238E27FC236}">
              <a16:creationId xmlns:a16="http://schemas.microsoft.com/office/drawing/2014/main" id="{00000000-0008-0000-02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16" name="Imagen 15" descr="http://40.75.99.166/orfeo3/iconos/flechaasc.gif">
          <a:extLst>
            <a:ext uri="{FF2B5EF4-FFF2-40B4-BE49-F238E27FC236}">
              <a16:creationId xmlns:a16="http://schemas.microsoft.com/office/drawing/2014/main" id="{00000000-0008-0000-02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17" name="Imagen 16" descr="http://40.75.99.166/orfeo3/iconos/flechaasc.gif">
          <a:extLst>
            <a:ext uri="{FF2B5EF4-FFF2-40B4-BE49-F238E27FC236}">
              <a16:creationId xmlns:a16="http://schemas.microsoft.com/office/drawing/2014/main" id="{00000000-0008-0000-02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18" name="Imagen 17" descr="http://40.75.99.166/orfeo3/iconos/flechaasc.gif">
          <a:extLst>
            <a:ext uri="{FF2B5EF4-FFF2-40B4-BE49-F238E27FC236}">
              <a16:creationId xmlns:a16="http://schemas.microsoft.com/office/drawing/2014/main" id="{00000000-0008-0000-02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78</xdr:row>
      <xdr:rowOff>0</xdr:rowOff>
    </xdr:from>
    <xdr:ext cx="114300" cy="110490"/>
    <xdr:pic>
      <xdr:nvPicPr>
        <xdr:cNvPr id="19" name="Imagen 18" descr="http://40.75.99.166/orfeo3/iconos/flechaasc.gif">
          <a:extLst>
            <a:ext uri="{FF2B5EF4-FFF2-40B4-BE49-F238E27FC236}">
              <a16:creationId xmlns:a16="http://schemas.microsoft.com/office/drawing/2014/main" id="{00000000-0008-0000-02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4859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79</xdr:row>
      <xdr:rowOff>0</xdr:rowOff>
    </xdr:from>
    <xdr:ext cx="114300" cy="110490"/>
    <xdr:pic>
      <xdr:nvPicPr>
        <xdr:cNvPr id="20" name="Imagen 19" descr="http://40.75.99.166/orfeo3/iconos/flechaasc.gif">
          <a:extLst>
            <a:ext uri="{FF2B5EF4-FFF2-40B4-BE49-F238E27FC236}">
              <a16:creationId xmlns:a16="http://schemas.microsoft.com/office/drawing/2014/main" id="{00000000-0008-0000-02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5049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82</xdr:row>
      <xdr:rowOff>0</xdr:rowOff>
    </xdr:from>
    <xdr:ext cx="114300" cy="110490"/>
    <xdr:pic>
      <xdr:nvPicPr>
        <xdr:cNvPr id="21" name="Imagen 20" descr="http://40.75.99.166/orfeo3/iconos/flechaasc.gif">
          <a:extLst>
            <a:ext uri="{FF2B5EF4-FFF2-40B4-BE49-F238E27FC236}">
              <a16:creationId xmlns:a16="http://schemas.microsoft.com/office/drawing/2014/main" id="{00000000-0008-0000-02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562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22" name="Imagen 21" descr="http://40.75.99.166/orfeo3/iconos/flechaasc.gif">
          <a:extLst>
            <a:ext uri="{FF2B5EF4-FFF2-40B4-BE49-F238E27FC236}">
              <a16:creationId xmlns:a16="http://schemas.microsoft.com/office/drawing/2014/main" id="{00000000-0008-0000-02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23" name="Imagen 22" descr="http://40.75.99.166/orfeo3/iconos/flechaasc.gif">
          <a:extLst>
            <a:ext uri="{FF2B5EF4-FFF2-40B4-BE49-F238E27FC236}">
              <a16:creationId xmlns:a16="http://schemas.microsoft.com/office/drawing/2014/main" id="{00000000-0008-0000-02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94</xdr:row>
      <xdr:rowOff>0</xdr:rowOff>
    </xdr:from>
    <xdr:ext cx="114300" cy="110490"/>
    <xdr:pic>
      <xdr:nvPicPr>
        <xdr:cNvPr id="24" name="Imagen 23" descr="http://40.75.99.166/orfeo3/iconos/flechaasc.gif">
          <a:extLst>
            <a:ext uri="{FF2B5EF4-FFF2-40B4-BE49-F238E27FC236}">
              <a16:creationId xmlns:a16="http://schemas.microsoft.com/office/drawing/2014/main" id="{00000000-0008-0000-02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7907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95</xdr:row>
      <xdr:rowOff>0</xdr:rowOff>
    </xdr:from>
    <xdr:ext cx="114300" cy="110490"/>
    <xdr:pic>
      <xdr:nvPicPr>
        <xdr:cNvPr id="25" name="Imagen 24" descr="http://40.75.99.166/orfeo3/iconos/flechaasc.gif">
          <a:extLst>
            <a:ext uri="{FF2B5EF4-FFF2-40B4-BE49-F238E27FC236}">
              <a16:creationId xmlns:a16="http://schemas.microsoft.com/office/drawing/2014/main" id="{00000000-0008-0000-02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8097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186</xdr:row>
      <xdr:rowOff>0</xdr:rowOff>
    </xdr:from>
    <xdr:ext cx="114300" cy="110490"/>
    <xdr:pic>
      <xdr:nvPicPr>
        <xdr:cNvPr id="26" name="Imagen 25" descr="http://40.75.99.166/orfeo3/iconos/flechaasc.gif">
          <a:extLst>
            <a:ext uri="{FF2B5EF4-FFF2-40B4-BE49-F238E27FC236}">
              <a16:creationId xmlns:a16="http://schemas.microsoft.com/office/drawing/2014/main" id="{00000000-0008-0000-02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433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187</xdr:row>
      <xdr:rowOff>0</xdr:rowOff>
    </xdr:from>
    <xdr:ext cx="114300" cy="110490"/>
    <xdr:pic>
      <xdr:nvPicPr>
        <xdr:cNvPr id="27" name="Imagen 26" descr="http://40.75.99.166/orfeo3/iconos/flechaasc.gif">
          <a:extLst>
            <a:ext uri="{FF2B5EF4-FFF2-40B4-BE49-F238E27FC236}">
              <a16:creationId xmlns:a16="http://schemas.microsoft.com/office/drawing/2014/main" id="{00000000-0008-0000-02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623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190</xdr:row>
      <xdr:rowOff>0</xdr:rowOff>
    </xdr:from>
    <xdr:ext cx="114300" cy="110490"/>
    <xdr:pic>
      <xdr:nvPicPr>
        <xdr:cNvPr id="28" name="Imagen 27" descr="http://40.75.99.166/orfeo3/iconos/flechaasc.gif">
          <a:extLst>
            <a:ext uri="{FF2B5EF4-FFF2-40B4-BE49-F238E27FC236}">
              <a16:creationId xmlns:a16="http://schemas.microsoft.com/office/drawing/2014/main" id="{00000000-0008-0000-02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6195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29" name="Imagen 28" descr="http://40.75.99.166/orfeo3/iconos/flechaasc.gif">
          <a:extLst>
            <a:ext uri="{FF2B5EF4-FFF2-40B4-BE49-F238E27FC236}">
              <a16:creationId xmlns:a16="http://schemas.microsoft.com/office/drawing/2014/main" id="{00000000-0008-0000-02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30" name="Imagen 29" descr="http://40.75.99.166/orfeo3/iconos/flechaasc.gif">
          <a:extLst>
            <a:ext uri="{FF2B5EF4-FFF2-40B4-BE49-F238E27FC236}">
              <a16:creationId xmlns:a16="http://schemas.microsoft.com/office/drawing/2014/main" id="{00000000-0008-0000-02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108</xdr:row>
      <xdr:rowOff>0</xdr:rowOff>
    </xdr:from>
    <xdr:ext cx="114300" cy="110490"/>
    <xdr:pic>
      <xdr:nvPicPr>
        <xdr:cNvPr id="31" name="Imagen 30" descr="http://40.75.99.166/orfeo3/iconos/flechaasc.gif">
          <a:extLst>
            <a:ext uri="{FF2B5EF4-FFF2-40B4-BE49-F238E27FC236}">
              <a16:creationId xmlns:a16="http://schemas.microsoft.com/office/drawing/2014/main" id="{00000000-0008-0000-02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0574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109</xdr:row>
      <xdr:rowOff>0</xdr:rowOff>
    </xdr:from>
    <xdr:ext cx="114300" cy="110490"/>
    <xdr:pic>
      <xdr:nvPicPr>
        <xdr:cNvPr id="32" name="Imagen 31" descr="http://40.75.99.166/orfeo3/iconos/flechaasc.gif">
          <a:extLst>
            <a:ext uri="{FF2B5EF4-FFF2-40B4-BE49-F238E27FC236}">
              <a16:creationId xmlns:a16="http://schemas.microsoft.com/office/drawing/2014/main" id="{00000000-0008-0000-02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076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xdr:row>
      <xdr:rowOff>0</xdr:rowOff>
    </xdr:from>
    <xdr:ext cx="114300" cy="110490"/>
    <xdr:pic>
      <xdr:nvPicPr>
        <xdr:cNvPr id="33" name="Imagen 32" descr="http://40.75.99.166/orfeo3/iconos/flechaasc.gif">
          <a:extLst>
            <a:ext uri="{FF2B5EF4-FFF2-40B4-BE49-F238E27FC236}">
              <a16:creationId xmlns:a16="http://schemas.microsoft.com/office/drawing/2014/main" id="{00000000-0008-0000-02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286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xdr:row>
      <xdr:rowOff>0</xdr:rowOff>
    </xdr:from>
    <xdr:ext cx="114300" cy="110490"/>
    <xdr:pic>
      <xdr:nvPicPr>
        <xdr:cNvPr id="34" name="Imagen 33" descr="http://40.75.99.166/orfeo3/iconos/flechaasc.gif">
          <a:extLst>
            <a:ext uri="{FF2B5EF4-FFF2-40B4-BE49-F238E27FC236}">
              <a16:creationId xmlns:a16="http://schemas.microsoft.com/office/drawing/2014/main" id="{00000000-0008-0000-02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476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133</xdr:row>
      <xdr:rowOff>0</xdr:rowOff>
    </xdr:from>
    <xdr:ext cx="114300" cy="110490"/>
    <xdr:pic>
      <xdr:nvPicPr>
        <xdr:cNvPr id="35" name="Imagen 34" descr="http://40.75.99.166/orfeo3/iconos/flechaasc.gif">
          <a:extLst>
            <a:ext uri="{FF2B5EF4-FFF2-40B4-BE49-F238E27FC236}">
              <a16:creationId xmlns:a16="http://schemas.microsoft.com/office/drawing/2014/main" id="{00000000-0008-0000-02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336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134</xdr:row>
      <xdr:rowOff>0</xdr:rowOff>
    </xdr:from>
    <xdr:ext cx="114300" cy="110490"/>
    <xdr:pic>
      <xdr:nvPicPr>
        <xdr:cNvPr id="36" name="Imagen 35" descr="http://40.75.99.166/orfeo3/iconos/flechaasc.gif">
          <a:extLst>
            <a:ext uri="{FF2B5EF4-FFF2-40B4-BE49-F238E27FC236}">
              <a16:creationId xmlns:a16="http://schemas.microsoft.com/office/drawing/2014/main" id="{00000000-0008-0000-02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527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225</xdr:row>
      <xdr:rowOff>0</xdr:rowOff>
    </xdr:from>
    <xdr:ext cx="114300" cy="110490"/>
    <xdr:pic>
      <xdr:nvPicPr>
        <xdr:cNvPr id="37" name="Imagen 36" descr="http://40.75.99.166/orfeo3/iconos/flechaasc.gif">
          <a:extLst>
            <a:ext uri="{FF2B5EF4-FFF2-40B4-BE49-F238E27FC236}">
              <a16:creationId xmlns:a16="http://schemas.microsoft.com/office/drawing/2014/main" id="{00000000-0008-0000-02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2862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226</xdr:row>
      <xdr:rowOff>0</xdr:rowOff>
    </xdr:from>
    <xdr:ext cx="114300" cy="110490"/>
    <xdr:pic>
      <xdr:nvPicPr>
        <xdr:cNvPr id="38" name="Imagen 37" descr="http://40.75.99.166/orfeo3/iconos/flechaasc.gif">
          <a:extLst>
            <a:ext uri="{FF2B5EF4-FFF2-40B4-BE49-F238E27FC236}">
              <a16:creationId xmlns:a16="http://schemas.microsoft.com/office/drawing/2014/main" id="{00000000-0008-0000-02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3053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229</xdr:row>
      <xdr:rowOff>0</xdr:rowOff>
    </xdr:from>
    <xdr:ext cx="114300" cy="110490"/>
    <xdr:pic>
      <xdr:nvPicPr>
        <xdr:cNvPr id="39" name="Imagen 38" descr="http://40.75.99.166/orfeo3/iconos/flechaasc.gif">
          <a:extLst>
            <a:ext uri="{FF2B5EF4-FFF2-40B4-BE49-F238E27FC236}">
              <a16:creationId xmlns:a16="http://schemas.microsoft.com/office/drawing/2014/main" id="{00000000-0008-0000-02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362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26</xdr:row>
      <xdr:rowOff>0</xdr:rowOff>
    </xdr:from>
    <xdr:ext cx="114300" cy="110490"/>
    <xdr:pic>
      <xdr:nvPicPr>
        <xdr:cNvPr id="40" name="Imagen 39" descr="http://40.75.99.166/orfeo3/iconos/flechaasc.gif">
          <a:extLst>
            <a:ext uri="{FF2B5EF4-FFF2-40B4-BE49-F238E27FC236}">
              <a16:creationId xmlns:a16="http://schemas.microsoft.com/office/drawing/2014/main" id="{00000000-0008-0000-02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953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27</xdr:row>
      <xdr:rowOff>0</xdr:rowOff>
    </xdr:from>
    <xdr:ext cx="114300" cy="110490"/>
    <xdr:pic>
      <xdr:nvPicPr>
        <xdr:cNvPr id="41" name="Imagen 40" descr="http://40.75.99.166/orfeo3/iconos/flechaasc.gif">
          <a:extLst>
            <a:ext uri="{FF2B5EF4-FFF2-40B4-BE49-F238E27FC236}">
              <a16:creationId xmlns:a16="http://schemas.microsoft.com/office/drawing/2014/main" id="{00000000-0008-0000-02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5143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147</xdr:row>
      <xdr:rowOff>0</xdr:rowOff>
    </xdr:from>
    <xdr:ext cx="114300" cy="110490"/>
    <xdr:pic>
      <xdr:nvPicPr>
        <xdr:cNvPr id="42" name="Imagen 41" descr="http://40.75.99.166/orfeo3/iconos/flechaasc.gif">
          <a:extLst>
            <a:ext uri="{FF2B5EF4-FFF2-40B4-BE49-F238E27FC236}">
              <a16:creationId xmlns:a16="http://schemas.microsoft.com/office/drawing/2014/main" id="{00000000-0008-0000-02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8003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148</xdr:row>
      <xdr:rowOff>0</xdr:rowOff>
    </xdr:from>
    <xdr:ext cx="114300" cy="110490"/>
    <xdr:pic>
      <xdr:nvPicPr>
        <xdr:cNvPr id="43" name="Imagen 42" descr="http://40.75.99.166/orfeo3/iconos/flechaasc.gif">
          <a:extLst>
            <a:ext uri="{FF2B5EF4-FFF2-40B4-BE49-F238E27FC236}">
              <a16:creationId xmlns:a16="http://schemas.microsoft.com/office/drawing/2014/main" id="{00000000-0008-0000-02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8194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134</xdr:row>
      <xdr:rowOff>0</xdr:rowOff>
    </xdr:from>
    <xdr:ext cx="114300" cy="110490"/>
    <xdr:pic>
      <xdr:nvPicPr>
        <xdr:cNvPr id="44" name="Imagen 43" descr="http://40.75.99.166/orfeo3/iconos/flechaasc.gif">
          <a:extLst>
            <a:ext uri="{FF2B5EF4-FFF2-40B4-BE49-F238E27FC236}">
              <a16:creationId xmlns:a16="http://schemas.microsoft.com/office/drawing/2014/main" id="{00000000-0008-0000-02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527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135</xdr:row>
      <xdr:rowOff>0</xdr:rowOff>
    </xdr:from>
    <xdr:ext cx="114300" cy="110490"/>
    <xdr:pic>
      <xdr:nvPicPr>
        <xdr:cNvPr id="45" name="Imagen 44" descr="http://40.75.99.166/orfeo3/iconos/flechaasc.gif">
          <a:extLst>
            <a:ext uri="{FF2B5EF4-FFF2-40B4-BE49-F238E27FC236}">
              <a16:creationId xmlns:a16="http://schemas.microsoft.com/office/drawing/2014/main" id="{00000000-0008-0000-02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148</xdr:row>
      <xdr:rowOff>0</xdr:rowOff>
    </xdr:from>
    <xdr:ext cx="114300" cy="110490"/>
    <xdr:pic>
      <xdr:nvPicPr>
        <xdr:cNvPr id="46" name="Imagen 45" descr="http://40.75.99.166/orfeo3/iconos/flechaasc.gif">
          <a:extLst>
            <a:ext uri="{FF2B5EF4-FFF2-40B4-BE49-F238E27FC236}">
              <a16:creationId xmlns:a16="http://schemas.microsoft.com/office/drawing/2014/main" id="{00000000-0008-0000-02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8194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149</xdr:row>
      <xdr:rowOff>0</xdr:rowOff>
    </xdr:from>
    <xdr:ext cx="114300" cy="110490"/>
    <xdr:pic>
      <xdr:nvPicPr>
        <xdr:cNvPr id="47" name="Imagen 46" descr="http://40.75.99.166/orfeo3/iconos/flechaasc.gif">
          <a:extLst>
            <a:ext uri="{FF2B5EF4-FFF2-40B4-BE49-F238E27FC236}">
              <a16:creationId xmlns:a16="http://schemas.microsoft.com/office/drawing/2014/main" id="{00000000-0008-0000-02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838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48" name="Imagen 47" descr="http://40.75.99.166/orfeo3/iconos/flechaasc.gif">
          <a:extLst>
            <a:ext uri="{FF2B5EF4-FFF2-40B4-BE49-F238E27FC236}">
              <a16:creationId xmlns:a16="http://schemas.microsoft.com/office/drawing/2014/main" id="{00000000-0008-0000-02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49" name="Imagen 48" descr="http://40.75.99.166/orfeo3/iconos/flechaasc.gif">
          <a:extLst>
            <a:ext uri="{FF2B5EF4-FFF2-40B4-BE49-F238E27FC236}">
              <a16:creationId xmlns:a16="http://schemas.microsoft.com/office/drawing/2014/main" id="{00000000-0008-0000-02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94</xdr:row>
      <xdr:rowOff>0</xdr:rowOff>
    </xdr:from>
    <xdr:ext cx="114300" cy="110490"/>
    <xdr:pic>
      <xdr:nvPicPr>
        <xdr:cNvPr id="50" name="Imagen 49" descr="http://40.75.99.166/orfeo3/iconos/flechaasc.gif">
          <a:extLst>
            <a:ext uri="{FF2B5EF4-FFF2-40B4-BE49-F238E27FC236}">
              <a16:creationId xmlns:a16="http://schemas.microsoft.com/office/drawing/2014/main" id="{00000000-0008-0000-02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7907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95</xdr:row>
      <xdr:rowOff>0</xdr:rowOff>
    </xdr:from>
    <xdr:ext cx="114300" cy="110490"/>
    <xdr:pic>
      <xdr:nvPicPr>
        <xdr:cNvPr id="51" name="Imagen 50" descr="http://40.75.99.166/orfeo3/iconos/flechaasc.gif">
          <a:extLst>
            <a:ext uri="{FF2B5EF4-FFF2-40B4-BE49-F238E27FC236}">
              <a16:creationId xmlns:a16="http://schemas.microsoft.com/office/drawing/2014/main" id="{00000000-0008-0000-02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8097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186</xdr:row>
      <xdr:rowOff>0</xdr:rowOff>
    </xdr:from>
    <xdr:ext cx="114300" cy="110490"/>
    <xdr:pic>
      <xdr:nvPicPr>
        <xdr:cNvPr id="52" name="Imagen 51" descr="http://40.75.99.166/orfeo3/iconos/flechaasc.gif">
          <a:extLst>
            <a:ext uri="{FF2B5EF4-FFF2-40B4-BE49-F238E27FC236}">
              <a16:creationId xmlns:a16="http://schemas.microsoft.com/office/drawing/2014/main" id="{00000000-0008-0000-02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433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187</xdr:row>
      <xdr:rowOff>0</xdr:rowOff>
    </xdr:from>
    <xdr:ext cx="114300" cy="110490"/>
    <xdr:pic>
      <xdr:nvPicPr>
        <xdr:cNvPr id="53" name="Imagen 52" descr="http://40.75.99.166/orfeo3/iconos/flechaasc.gif">
          <a:extLst>
            <a:ext uri="{FF2B5EF4-FFF2-40B4-BE49-F238E27FC236}">
              <a16:creationId xmlns:a16="http://schemas.microsoft.com/office/drawing/2014/main" id="{00000000-0008-0000-02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5623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190</xdr:row>
      <xdr:rowOff>0</xdr:rowOff>
    </xdr:from>
    <xdr:ext cx="114300" cy="110490"/>
    <xdr:pic>
      <xdr:nvPicPr>
        <xdr:cNvPr id="54" name="Imagen 53" descr="http://40.75.99.166/orfeo3/iconos/flechaasc.gif">
          <a:extLst>
            <a:ext uri="{FF2B5EF4-FFF2-40B4-BE49-F238E27FC236}">
              <a16:creationId xmlns:a16="http://schemas.microsoft.com/office/drawing/2014/main" id="{00000000-0008-0000-02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6195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55" name="Imagen 54" descr="http://40.75.99.166/orfeo3/iconos/flechaasc.gif">
          <a:extLst>
            <a:ext uri="{FF2B5EF4-FFF2-40B4-BE49-F238E27FC236}">
              <a16:creationId xmlns:a16="http://schemas.microsoft.com/office/drawing/2014/main" id="{00000000-0008-0000-02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xdr:row>
      <xdr:rowOff>0</xdr:rowOff>
    </xdr:from>
    <xdr:ext cx="114300" cy="110490"/>
    <xdr:pic>
      <xdr:nvPicPr>
        <xdr:cNvPr id="56" name="Imagen 55" descr="http://40.75.99.166/orfeo3/iconos/flechaasc.gif">
          <a:extLst>
            <a:ext uri="{FF2B5EF4-FFF2-40B4-BE49-F238E27FC236}">
              <a16:creationId xmlns:a16="http://schemas.microsoft.com/office/drawing/2014/main" id="{00000000-0008-0000-02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108</xdr:row>
      <xdr:rowOff>0</xdr:rowOff>
    </xdr:from>
    <xdr:ext cx="114300" cy="110490"/>
    <xdr:pic>
      <xdr:nvPicPr>
        <xdr:cNvPr id="57" name="Imagen 56" descr="http://40.75.99.166/orfeo3/iconos/flechaasc.gif">
          <a:extLst>
            <a:ext uri="{FF2B5EF4-FFF2-40B4-BE49-F238E27FC236}">
              <a16:creationId xmlns:a16="http://schemas.microsoft.com/office/drawing/2014/main" id="{00000000-0008-0000-02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0574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109</xdr:row>
      <xdr:rowOff>0</xdr:rowOff>
    </xdr:from>
    <xdr:ext cx="114300" cy="110490"/>
    <xdr:pic>
      <xdr:nvPicPr>
        <xdr:cNvPr id="58" name="Imagen 57" descr="http://40.75.99.166/orfeo3/iconos/flechaasc.gif">
          <a:extLst>
            <a:ext uri="{FF2B5EF4-FFF2-40B4-BE49-F238E27FC236}">
              <a16:creationId xmlns:a16="http://schemas.microsoft.com/office/drawing/2014/main" id="{00000000-0008-0000-0200-00003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076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200</xdr:row>
      <xdr:rowOff>0</xdr:rowOff>
    </xdr:from>
    <xdr:ext cx="114300" cy="110490"/>
    <xdr:pic>
      <xdr:nvPicPr>
        <xdr:cNvPr id="59" name="Imagen 58" descr="http://40.75.99.166/orfeo3/iconos/flechaasc.gif">
          <a:extLst>
            <a:ext uri="{FF2B5EF4-FFF2-40B4-BE49-F238E27FC236}">
              <a16:creationId xmlns:a16="http://schemas.microsoft.com/office/drawing/2014/main" id="{00000000-0008-0000-0200-00003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8100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201</xdr:row>
      <xdr:rowOff>0</xdr:rowOff>
    </xdr:from>
    <xdr:ext cx="114300" cy="110490"/>
    <xdr:pic>
      <xdr:nvPicPr>
        <xdr:cNvPr id="60" name="Imagen 59" descr="http://40.75.99.166/orfeo3/iconos/flechaasc.gif">
          <a:extLst>
            <a:ext uri="{FF2B5EF4-FFF2-40B4-BE49-F238E27FC236}">
              <a16:creationId xmlns:a16="http://schemas.microsoft.com/office/drawing/2014/main" id="{00000000-0008-0000-0200-00003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8290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204</xdr:row>
      <xdr:rowOff>0</xdr:rowOff>
    </xdr:from>
    <xdr:ext cx="114300" cy="110490"/>
    <xdr:pic>
      <xdr:nvPicPr>
        <xdr:cNvPr id="61" name="Imagen 60" descr="http://40.75.99.166/orfeo3/iconos/flechaasc.gif">
          <a:extLst>
            <a:ext uri="{FF2B5EF4-FFF2-40B4-BE49-F238E27FC236}">
              <a16:creationId xmlns:a16="http://schemas.microsoft.com/office/drawing/2014/main" id="{00000000-0008-0000-0200-00003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388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95</xdr:row>
      <xdr:rowOff>0</xdr:rowOff>
    </xdr:from>
    <xdr:ext cx="114300" cy="110490"/>
    <xdr:pic>
      <xdr:nvPicPr>
        <xdr:cNvPr id="62" name="Imagen 61" descr="http://40.75.99.166/orfeo3/iconos/flechaasc.gif">
          <a:extLst>
            <a:ext uri="{FF2B5EF4-FFF2-40B4-BE49-F238E27FC236}">
              <a16:creationId xmlns:a16="http://schemas.microsoft.com/office/drawing/2014/main" id="{00000000-0008-0000-0200-00003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8097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96</xdr:row>
      <xdr:rowOff>0</xdr:rowOff>
    </xdr:from>
    <xdr:ext cx="114300" cy="110490"/>
    <xdr:pic>
      <xdr:nvPicPr>
        <xdr:cNvPr id="63" name="Imagen 62" descr="http://40.75.99.166/orfeo3/iconos/flechaasc.gif">
          <a:extLst>
            <a:ext uri="{FF2B5EF4-FFF2-40B4-BE49-F238E27FC236}">
              <a16:creationId xmlns:a16="http://schemas.microsoft.com/office/drawing/2014/main" id="{00000000-0008-0000-0200-00003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8288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216</xdr:row>
      <xdr:rowOff>0</xdr:rowOff>
    </xdr:from>
    <xdr:ext cx="114300" cy="110490"/>
    <xdr:pic>
      <xdr:nvPicPr>
        <xdr:cNvPr id="64" name="Imagen 63" descr="http://40.75.99.166/orfeo3/iconos/flechaasc.gif">
          <a:extLst>
            <a:ext uri="{FF2B5EF4-FFF2-40B4-BE49-F238E27FC236}">
              <a16:creationId xmlns:a16="http://schemas.microsoft.com/office/drawing/2014/main" id="{00000000-0008-0000-0200-00004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1148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217</xdr:row>
      <xdr:rowOff>0</xdr:rowOff>
    </xdr:from>
    <xdr:ext cx="114300" cy="110490"/>
    <xdr:pic>
      <xdr:nvPicPr>
        <xdr:cNvPr id="65" name="Imagen 64" descr="http://40.75.99.166/orfeo3/iconos/flechaasc.gif">
          <a:extLst>
            <a:ext uri="{FF2B5EF4-FFF2-40B4-BE49-F238E27FC236}">
              <a16:creationId xmlns:a16="http://schemas.microsoft.com/office/drawing/2014/main" id="{00000000-0008-0000-0200-00004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1338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109</xdr:row>
      <xdr:rowOff>0</xdr:rowOff>
    </xdr:from>
    <xdr:ext cx="114300" cy="110490"/>
    <xdr:pic>
      <xdr:nvPicPr>
        <xdr:cNvPr id="66" name="Imagen 65" descr="http://40.75.99.166/orfeo3/iconos/flechaasc.gif">
          <a:extLst>
            <a:ext uri="{FF2B5EF4-FFF2-40B4-BE49-F238E27FC236}">
              <a16:creationId xmlns:a16="http://schemas.microsoft.com/office/drawing/2014/main" id="{00000000-0008-0000-0200-00004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076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110</xdr:row>
      <xdr:rowOff>0</xdr:rowOff>
    </xdr:from>
    <xdr:ext cx="114300" cy="110490"/>
    <xdr:pic>
      <xdr:nvPicPr>
        <xdr:cNvPr id="67" name="Imagen 66" descr="http://40.75.99.166/orfeo3/iconos/flechaasc.gif">
          <a:extLst>
            <a:ext uri="{FF2B5EF4-FFF2-40B4-BE49-F238E27FC236}">
              <a16:creationId xmlns:a16="http://schemas.microsoft.com/office/drawing/2014/main" id="{00000000-0008-0000-0200-00004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0955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230</xdr:row>
      <xdr:rowOff>0</xdr:rowOff>
    </xdr:from>
    <xdr:ext cx="114300" cy="110490"/>
    <xdr:pic>
      <xdr:nvPicPr>
        <xdr:cNvPr id="68" name="Imagen 67" descr="http://40.75.99.166/orfeo3/iconos/flechaasc.gif">
          <a:extLst>
            <a:ext uri="{FF2B5EF4-FFF2-40B4-BE49-F238E27FC236}">
              <a16:creationId xmlns:a16="http://schemas.microsoft.com/office/drawing/2014/main" id="{00000000-0008-0000-0200-00004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3815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231</xdr:row>
      <xdr:rowOff>0</xdr:rowOff>
    </xdr:from>
    <xdr:ext cx="114300" cy="110490"/>
    <xdr:pic>
      <xdr:nvPicPr>
        <xdr:cNvPr id="69" name="Imagen 68" descr="http://40.75.99.166/orfeo3/iconos/flechaasc.gif">
          <a:extLst>
            <a:ext uri="{FF2B5EF4-FFF2-40B4-BE49-F238E27FC236}">
              <a16:creationId xmlns:a16="http://schemas.microsoft.com/office/drawing/2014/main" id="{00000000-0008-0000-0200-00004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44005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134</xdr:row>
      <xdr:rowOff>0</xdr:rowOff>
    </xdr:from>
    <xdr:ext cx="114300" cy="110490"/>
    <xdr:pic>
      <xdr:nvPicPr>
        <xdr:cNvPr id="70" name="Imagen 69" descr="http://40.75.99.166/orfeo3/iconos/flechaasc.gif">
          <a:extLst>
            <a:ext uri="{FF2B5EF4-FFF2-40B4-BE49-F238E27FC236}">
              <a16:creationId xmlns:a16="http://schemas.microsoft.com/office/drawing/2014/main" id="{00000000-0008-0000-0200-00004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527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135</xdr:row>
      <xdr:rowOff>0</xdr:rowOff>
    </xdr:from>
    <xdr:ext cx="114300" cy="110490"/>
    <xdr:pic>
      <xdr:nvPicPr>
        <xdr:cNvPr id="71" name="Imagen 70" descr="http://40.75.99.166/orfeo3/iconos/flechaasc.gif">
          <a:extLst>
            <a:ext uri="{FF2B5EF4-FFF2-40B4-BE49-F238E27FC236}">
              <a16:creationId xmlns:a16="http://schemas.microsoft.com/office/drawing/2014/main" id="{00000000-0008-0000-0200-00004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148</xdr:row>
      <xdr:rowOff>0</xdr:rowOff>
    </xdr:from>
    <xdr:ext cx="114300" cy="110490"/>
    <xdr:pic>
      <xdr:nvPicPr>
        <xdr:cNvPr id="72" name="Imagen 71" descr="http://40.75.99.166/orfeo3/iconos/flechaasc.gif">
          <a:extLst>
            <a:ext uri="{FF2B5EF4-FFF2-40B4-BE49-F238E27FC236}">
              <a16:creationId xmlns:a16="http://schemas.microsoft.com/office/drawing/2014/main" id="{00000000-0008-0000-0200-00004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8194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149</xdr:row>
      <xdr:rowOff>0</xdr:rowOff>
    </xdr:from>
    <xdr:ext cx="114300" cy="110490"/>
    <xdr:pic>
      <xdr:nvPicPr>
        <xdr:cNvPr id="73" name="Imagen 72" descr="http://40.75.99.166/orfeo3/iconos/flechaasc.gif">
          <a:extLst>
            <a:ext uri="{FF2B5EF4-FFF2-40B4-BE49-F238E27FC236}">
              <a16:creationId xmlns:a16="http://schemas.microsoft.com/office/drawing/2014/main" id="{00000000-0008-0000-0200-00004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838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131762</xdr:colOff>
      <xdr:row>132</xdr:row>
      <xdr:rowOff>28574</xdr:rowOff>
    </xdr:from>
    <xdr:to>
      <xdr:col>10</xdr:col>
      <xdr:colOff>603250</xdr:colOff>
      <xdr:row>147</xdr:row>
      <xdr:rowOff>15874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100011</xdr:colOff>
      <xdr:row>109</xdr:row>
      <xdr:rowOff>76199</xdr:rowOff>
    </xdr:from>
    <xdr:to>
      <xdr:col>11</xdr:col>
      <xdr:colOff>371474</xdr:colOff>
      <xdr:row>128</xdr:row>
      <xdr:rowOff>66674</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704850</xdr:colOff>
      <xdr:row>78</xdr:row>
      <xdr:rowOff>0</xdr:rowOff>
    </xdr:from>
    <xdr:to>
      <xdr:col>10</xdr:col>
      <xdr:colOff>457200</xdr:colOff>
      <xdr:row>88</xdr:row>
      <xdr:rowOff>133349</xdr:rowOff>
    </xdr:to>
    <xdr:graphicFrame macro="">
      <xdr:nvGraphicFramePr>
        <xdr:cNvPr id="4" name="Gráfico 3">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120651</xdr:colOff>
      <xdr:row>69</xdr:row>
      <xdr:rowOff>63500</xdr:rowOff>
    </xdr:from>
    <xdr:to>
      <xdr:col>9</xdr:col>
      <xdr:colOff>726281</xdr:colOff>
      <xdr:row>77</xdr:row>
      <xdr:rowOff>149224</xdr:rowOff>
    </xdr:to>
    <xdr:graphicFrame macro="">
      <xdr:nvGraphicFramePr>
        <xdr:cNvPr id="5" name="Gráfico 4">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650080</xdr:colOff>
      <xdr:row>46</xdr:row>
      <xdr:rowOff>27782</xdr:rowOff>
    </xdr:from>
    <xdr:to>
      <xdr:col>12</xdr:col>
      <xdr:colOff>551656</xdr:colOff>
      <xdr:row>65</xdr:row>
      <xdr:rowOff>43657</xdr:rowOff>
    </xdr:to>
    <xdr:graphicFrame macro="">
      <xdr:nvGraphicFramePr>
        <xdr:cNvPr id="6" name="Gráfico 5">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571500</xdr:colOff>
      <xdr:row>31</xdr:row>
      <xdr:rowOff>63499</xdr:rowOff>
    </xdr:from>
    <xdr:to>
      <xdr:col>10</xdr:col>
      <xdr:colOff>127000</xdr:colOff>
      <xdr:row>45</xdr:row>
      <xdr:rowOff>117474</xdr:rowOff>
    </xdr:to>
    <xdr:graphicFrame macro="">
      <xdr:nvGraphicFramePr>
        <xdr:cNvPr id="7" name="Gráfico 6">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206375</xdr:colOff>
      <xdr:row>15</xdr:row>
      <xdr:rowOff>120650</xdr:rowOff>
    </xdr:from>
    <xdr:to>
      <xdr:col>11</xdr:col>
      <xdr:colOff>206375</xdr:colOff>
      <xdr:row>30</xdr:row>
      <xdr:rowOff>6350</xdr:rowOff>
    </xdr:to>
    <xdr:graphicFrame macro="">
      <xdr:nvGraphicFramePr>
        <xdr:cNvPr id="8" name="Gráfico 7">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15875</xdr:colOff>
      <xdr:row>0</xdr:row>
      <xdr:rowOff>0</xdr:rowOff>
    </xdr:from>
    <xdr:to>
      <xdr:col>11</xdr:col>
      <xdr:colOff>15875</xdr:colOff>
      <xdr:row>14</xdr:row>
      <xdr:rowOff>76200</xdr:rowOff>
    </xdr:to>
    <xdr:graphicFrame macro="">
      <xdr:nvGraphicFramePr>
        <xdr:cNvPr id="9" name="Gráfico 8">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571499</xdr:colOff>
      <xdr:row>74</xdr:row>
      <xdr:rowOff>45244</xdr:rowOff>
    </xdr:from>
    <xdr:to>
      <xdr:col>4</xdr:col>
      <xdr:colOff>761999</xdr:colOff>
      <xdr:row>88</xdr:row>
      <xdr:rowOff>121444</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a Ines Ariza Estrada" refreshedDate="45189.687285879627" createdVersion="6" refreshedVersion="6" minRefreshableVersion="3" recordCount="270">
  <cacheSource type="worksheet">
    <worksheetSource ref="A1:Y271" sheet="Registro Publico 2do trimestre"/>
  </cacheSource>
  <cacheFields count="25">
    <cacheField name="Canal Oficial de Entrada" numFmtId="0">
      <sharedItems count="1">
        <s v="Canal Escrito"/>
      </sharedItems>
    </cacheField>
    <cacheField name="Servicio de Entrada" numFmtId="0">
      <sharedItems count="4">
        <s v="Servicio de mensajeria"/>
        <s v="Correo atencion ciudadano"/>
        <s v="Correo institucional"/>
        <s v="Radicacion directa"/>
      </sharedItems>
    </cacheField>
    <cacheField name="Departamento" numFmtId="0">
      <sharedItems count="27">
        <s v="Bogota D.C"/>
        <s v="Cordoba"/>
        <s v="Valle del Cauca"/>
        <s v="Nariño"/>
        <s v="Tolima"/>
        <s v="Cundinamarca"/>
        <s v="Santander"/>
        <s v="Cauca"/>
        <s v="Boyacá"/>
        <s v="Meta"/>
        <s v="Antioquia"/>
        <s v="Bolívar"/>
        <s v="Quindío"/>
        <s v="Caldas"/>
        <s v="Atlántico"/>
        <s v="Putumayo"/>
        <s v="No designa"/>
        <s v="Caqueta"/>
        <s v="La Guajira"/>
        <s v="Casanare"/>
        <s v="Chocó"/>
        <s v="Huila"/>
        <s v="Norte de santander"/>
        <s v="Risaralda"/>
        <s v="Sucre"/>
        <s v="Cesar"/>
        <s v="Vichada"/>
      </sharedItems>
    </cacheField>
    <cacheField name="Peticionario" numFmtId="0">
      <sharedItems/>
    </cacheField>
    <cacheField name="Naturaleza jurídica del peticionario" numFmtId="0">
      <sharedItems count="5">
        <s v="Persona juridica"/>
        <s v="Entidad bomberil"/>
        <s v="Entidad territorial"/>
        <s v="Persona natural"/>
        <s v="Entidad Publica"/>
      </sharedItems>
    </cacheField>
    <cacheField name="Tema de Consulta" numFmtId="0">
      <sharedItems count="7">
        <s v="Otros"/>
        <s v="Acompañamiento juridico"/>
        <s v="Legislacion bomberil"/>
        <s v="Seguimiento a Cuerpo de bomberos"/>
        <s v="Educacion bomberil"/>
        <s v="Administrativo"/>
        <s v="Recursos para bomberos"/>
      </sharedItems>
    </cacheField>
    <cacheField name="Asunto" numFmtId="0">
      <sharedItems count="258" longText="1">
        <s v="SM RECONOCIMIENTO, RESURSO PENSION VEJEZ CONVENIOS INTERNACIONALES "/>
        <s v="CAC: Asesoría "/>
        <s v="CAC: consulta ley 2193 del 6 de enero de 2022 "/>
        <s v="CAC: Consulta RUE y Soportes Documentos Inscripción "/>
        <s v="CAC. SOLICITUD DE INFORMACIÓN. "/>
        <s v="CAC. DENUNCIA FALSIFICACION DE CONTANCIAS BOMBEROS SUESCA. "/>
        <s v="CAC. REENVIANDO SOLICITUD ENVIADA EN OCT-11-2022 SIN RESPUESTA AUN. "/>
        <s v="CAC. Solicitud de Información y Orientación Bomberil. "/>
        <s v="CAC. Solicitud de asesoría técnica. "/>
        <s v="CAC. INQUIETUD SOBRE NORMATIVIDAD. "/>
        <s v="CAC. Solicitud RUE. "/>
        <s v="CAC. Solicitud información. "/>
        <s v="CAC. Derecho petición. "/>
        <s v="CAC. Solicitud de asesoria.  "/>
        <s v="CAC. Solicitud Información NC 110016000050202243454. "/>
        <s v="CAC. SOLICITUD INFORMACION IMPORTANTE INDAGACION 110016000050202258597.  "/>
        <s v="CAC. Concepto jurídico con respecto a la expedición del aval de la revisión de las hojas de vida de los aspirantes a comandante del Cuerpo de Bomberos de Miranda Cauca. "/>
        <s v="CAC. solicitud copia de las unidades activas que pertenecen al cuerpo de bomberos Ramiriqui.  "/>
        <s v="CAC. Derecho de petición.  "/>
        <s v="CAC. Solicitud formación de Bomberos, &amp;amp;quot;declaración de alerta naranja por el Volcán Nevado del Ruiz&amp;amp;quot;.  "/>
        <s v="CAC. SOLICITUD DE APOYO PARA SOLUCIONAR DIFUCULTAD CON CUERPO DE BOMBEROS VOLUNTARIO DE EL CASTILLO, META.  "/>
        <s v="CAC. RESPUESTA FUNCIÓN PÚBLICA RAD. 20232040143571. trámite de inscripción de dignatarios de los Cuerpos de Bomberos como entidades de naturaleza jurídica privada. "/>
        <s v="CAC. Queja Disciplinaria contra bombero de CSICEDONIA VALLE, denunciado penslmente por VIOLACION SEXUAL. "/>
        <s v="CAC. 07042023 Solicitud concepto pago Inspección de seguridad humana - Bomberos Suesca, Cundinamarca. "/>
        <s v="CAC. Pregunta sobre los incendios forestales. "/>
        <s v="CAC. OFICIO 1869 PROCURADURIA PROVINCIAL DE CARTAGENA  "/>
        <s v="CAC. ControlDoc-Correspondencia: Se le ha asignado un(a) nuevo(a) Documento: 113442 (2023-2-003000-013600). Consulta sobre vinculación laborales de unidades bomberiles no bachiller. "/>
        <s v="CAC. SOLICITUD SUSPENSION PERSONERIA JURIDICA CUERPO DE BOMBEROS VOLUNTARIOS ARMENIA QUINDIO.  "/>
        <s v="CAC. Requisitos ascenso. "/>
        <s v="CAC. SOLICITUD INFORMACIÓN CERINZA LISTADOS CENSALES. "/>
        <s v="CAC. Petición de Consulta. "/>
        <s v="CAC. Solicitud de Concepto Jurídico. "/>
        <s v="CAC. SOLICITUD INVESTIGACIÓN A LA ESTACIÓN DE BOMBEROS DE VILLAMARÍA CALDAS. "/>
        <s v="CAC. SOLICITUD CERTIFICACION LISTADO CENSAL 2023 - BOMBEROS.  "/>
        <s v="CAC. DERECHO DE PETICIÓN ART 23 C.N. SOLICITUD DE INFORMACIÓN SOBRE CUERPOS DE BOMBEROS VOLUNTARIOS. "/>
        <s v="CAC. RESPUESTA FUNCIÓN PÚBLICA RAD. 20232040147551. "/>
        <s v="CAC. solicitud por tercera vez... "/>
        <s v="CAC: Solicitud Acompañamiento Asamblea General, CBV Clemencia "/>
        <s v="CAC. Inquietud inscripción Técnica Laboral Bombero. "/>
        <s v="CAC. Información contrato 078 de 2019, Investigación Disciplinaria IUS E 2019-695734. "/>
        <s v="CAC, Tramite a la solicitud del Ciudadano FRANKLIN ROLANDO CANO VALCARCEL Radicado No. 202342300674702 Ministerio de Salud y Proteccion. UNIFORMES DE BOMBEROS AERONAUTICOS. "/>
        <s v="CAC. SOLICITUD CONCEPTO INSPECCIONES DE SEGURIDAD HUMANA Y CONTRA INCENDIOS Art. 42 Ley 1575 de 2012. "/>
        <s v="CAC. Traslado por competencia radicado 202313030216152 Id: 103538 Implementación de las medidas para dotación del Cuerpo de Bomberos de Honda-Tolima. "/>
        <s v="CAC. Envio oficio a la DNBC. FECHA 03 DEL 04 DEL 2023. "/>
        <s v="CAC. Solicitud y invitación a una mesa de trabajo para tratar los temas de Buenventura. "/>
        <s v="CAC. SOLICTUD CONCEPTO ELECCION DELGADO DTAL DEL BOMBEROS. "/>
        <s v="CAC. Petición. "/>
        <s v="CAC. ENVIO ACTA JTA DPTAL BOMB. "/>
        <s v="CAC. QUEJA - Inspección de bomberos. "/>
        <s v="CAC. Solicitud concepto Jurídico.  "/>
        <s v="CAC. Derecho de petición. "/>
        <s v="CAC. TRASLADO DP A DNBC. Solicitud de información. "/>
        <s v="CAC. Solicitud. "/>
        <s v="CAC. SOLICITUD INFORMACIÓN. DERECHO DE PETICION INTERES GENERAL POR MOTIVOS DE CORRUPCION DE LA DNBC "/>
        <s v="CAC. Solicitud borrador Proyecto Estación del Cuerpo de Bomberos. "/>
        <s v="CAC. Petición de información.  "/>
        <s v="CAC. Solicitud de Concepto convenio Cuerpo de Bomberos.  "/>
        <s v="CI. Documentos CBV Saldaña  "/>
        <s v="Ci. Estatutos CBV Cunday. "/>
        <s v="CAC. SOLICITUD DE INFORMACIÓN - CONSULTA VISITA DE INSPECCIÓN DE SEGURIDAD ESTABLECIMIENTO COMERCIAL. "/>
        <s v="CAC. Solicitud información normas para uso de pólvora fría.  "/>
        <s v="CAC. Envío de notificación radicado 20234500230111. Derecho de Petición en Interés Particular. "/>
        <s v="CAC. solicitud.. "/>
        <s v="CAC. INCORPORACIÓN. "/>
        <s v="CI. 2023-2-003000-013583 Id: 113384, Remisión queja: PROCESO SIEN 003-2023 ADQUISICION VEHICULOS ESPECIALES BOMBERILES. "/>
        <s v="CI. Radicado 2023-2-003000-013579, Consulta vinculación laboral unidades bomberiles no bachiller. "/>
        <s v="CAC. CONSULTA VINCULACION LABORAL UNIDADES BOMBERILES NO BACHILLER. "/>
        <s v="SM. Denuncia Pública. "/>
        <s v="CAC. SOLICITUD DE CONCEPTO.  "/>
        <s v="CAC. CERTIFICACION E INFORMACION. "/>
        <s v="CAC. Consulta ascensos. "/>
        <s v="CAC. SOLICITUD DE INFORMACIÓN BIBLIOGRAFICA. "/>
        <s v="CI. Of 2023EE0066094-280423, Solicitud Información – Proceso Atención Derechos de Petició. "/>
        <s v="CAC. SOLICITUD DE CONCEPTO JURIDICO CUMPLIMIENTO RES. No. 1127/18, Art.18o. "/>
        <s v="CAC. Trámite a solicitud enviada por miembros del cuerpo de bomberos voluntarios de circasia (Q). "/>
        <s v="CAC. DERECHO DE PETICIÓN DNBC-RUE. "/>
        <s v="CAC. SU CIRCULAR DEL 30 DE MARZO DE 2023. "/>
        <s v="CAC. Remisión de queja. "/>
        <s v="CI. Solicitud de información revisor fiscal. "/>
        <s v="CAC. INCONVENIENTES CONTRATACION BOMBEROS ARGELIA. "/>
        <s v="CI. Solicitud asesoría jurídica uso de recursos sobretasa bomberil Municipio de Villahermosa Tolima. "/>
        <s v="CAC. OFICIO 011 DE 2023, Concepto técnico.  "/>
        <s v="CAC. Solicitud de apoyo. "/>
        <s v="CAC. Solicitud información CBV Guadalupe - Huila. "/>
        <s v="CAC. Solicitud de Concepto relacionado con la certificación de cumplimiento programa de formación para bombero de servidores nombrados en provisionalidad en el empleo de Bombero Código 475 Grado 15 de la UAE Cuerpo Oficial de Bomberos. "/>
        <s v="CI. Solicitud traslado de solicitud falta de atención a puntos críticos en rutas de evacuación Villahermosa Tolima.  "/>
        <s v="CI. Remisión por Competencia Solicitud Sindicato Nacional de Bomberos Oficiales de Colombia SINBOCOLOMBIA. ControlDoc 113339. "/>
        <s v="CI. Remisión por competencia solicitud de la Sra. Claudia Rocío Cerquera Olago – Subteniente – ControlDoc 106315. "/>
        <s v="CI. Remisión por competencia comunicación que contiene solicitud del señor Nilton Cesar Cardona López, ControlDoc 105821. "/>
        <s v="CI. Remisión por competencia comunicación que contiene solicitud del señor JOSÉ DEL CARMEN GUTIÉRREZ JIMÉNEZ.  "/>
        <s v="CI. SOLICITUD ESTUDIO DEROGACION PARÁGRAFO 05 DEL ARTÍCULO 07 DE LA RESOLUCIÓN 1127 DE 2018. ControlDoc 100517. "/>
        <s v="CI. DERECHO DE PETICION. "/>
        <s v="CAC. RECURSO DE INSISTENCIA. "/>
        <s v="CAC. Estado actual Cuerpo de Bomberos de San Pedro - Sucre. "/>
        <s v="CAC. Solicitud de información costo concepto bomberil. "/>
        <s v="CAC. Solicitud de visita de vigilancia y control.  "/>
        <s v="CAC. Solicitud de informe. "/>
        <s v="CAC. Traslado derechos de peticion por competencia. "/>
        <s v="RD. Derecho de petición. Yotoco. "/>
        <s v="CAC. SOLICITUD DE INFORMACION. "/>
        <s v="CAC. ESTUDIO JURIDICO, HOJAS DE VIDA PARA ASCENSO. "/>
        <s v="CAC. DERECHO DE PETICIÓN CBVP. Solicitud de Constancia o Certificación.  "/>
        <s v="CI. OFICIO 2023EE04810 - RESPUESTA RADICADO, RESPORTE CONSOLIDADO DE EVENTOS FORESTALES 1RA TEMPORADA.  "/>
        <s v="CAC. Derecho de peticion. "/>
        <s v="CAC. Derecho de Petición. Construcción estación de Bomberos. "/>
        <s v="CI. Remisión por Competencia. Comunicación suscrita por el señor FRANKILN ROLANDO CANO VALCARCEL, ControlDoc 81250. "/>
        <s v="CAC. Traslado OFI23-00085022 / GFPU - Traslado de la petición a DNB. Solicitud del listado de sedes asignadas por el Gobierno Nacional o Municipal a los Cuerpos de Bomberos. "/>
        <s v="CAC. 2023-2-003104-018934 Id: 128338, PARÁMETROS A SEGUIR RESPECTO DE LOS INFORMES Y CERTIFICADOS ELABORADOS POR LOS CUERPOS DE BOMBEROS VOLUNTARIOS. "/>
        <s v="CAC. DERECHO DE PETICIÓN EN INTERÉS GENERAL. "/>
        <s v="CI. 2023-2-003000-017277, Derecho de Petición.  "/>
        <s v="CAC. Solicitud alianza educativa. "/>
        <s v="RD. Solicitan información de los Cuerpos de Bomberos de: Girardot, Melgar, Caqueza y Fuquene. "/>
        <s v="CAC. Solicitud.  "/>
        <s v="CAC. Solicitud concepto proyecto homologacion de bomberos Universidad Militar Nueva Granada. "/>
        <s v="CAC. Aclaración de concretos ley de Bomberos. "/>
        <s v="CAC. Solicitud diligencia de inspección dentro N.C 110016000101202310067. "/>
        <s v="CI. PRESENTACIÓN INICIO DENUNCIA y REITERA SOLICITUD DE INFORMACIÓN. "/>
        <s v="CAC. CONSULTA RETENCION EL FUENTE POR RENTA. "/>
        <s v="CAC. SOLICITUD COPIA DIGITAL DE CERTIFICADO. "/>
        <s v="CAC. Remisión de petición de la Secretaria de Planeación del municipio de Tibacuy, Cundinamarca – ID 128706. "/>
        <s v="CAC. 2023-2-003201-020221. Traslado por competencia.  "/>
        <s v="CAC. NUNC 110016000050202374760.- OT 26255.- F 212 SECCIONAL.- "/>
        <s v="CAC. CONSULTA HOJAS DE VIDA BOMBEROS PUERTO COLOMBIA. "/>
        <s v="CAC. SOLICITUD INFORMACION RENOVACION COMODATO O CESION A TITULO GRATUITO. "/>
        <s v="CAC. Derecho de petición Art. 23 CPC. "/>
        <s v="CAC. Validación de curso de aspirante a bombero de la estación b14 Soacha. "/>
        <s v="cac. Solicitud de información sobre la posible existencia de una revista para la publicación de artículos académicos en la Dirección Nacional de Bomberos de Colombia. "/>
        <s v="CAC. REITERACIÓN SOLICITUD DE INFORMACIÓN DENUNCIA 2023-269422. "/>
        <s v="CAC. Traslado derecho de petición: 2023EE0078157 DEL 17 05 2023 TRASLADO DIR BOMBEROS SIPAR 2023-270638. Sobre taza bomberil.  "/>
        <s v="CAC. Recurso de reposición y en subsidio apelación contra la resolución No. 003 de 2023.  "/>
        <s v="CAC. SOLICITUD DE INFORMACION INSTRUCTORES AVALADOS. "/>
        <s v="CAC. Solicitud de Información - Art. 258, Ley 5/1992. "/>
        <s v="CAC. TRASLADO POR COMPETENCIA- CUERPO DE BOMBEROS GUAYATA. "/>
        <s v="CAC. Ingreso Técnico Laboral Bombero ESFOBOM.  "/>
        <s v="CAC. Rv: petición especial para la comunidad "/>
        <s v="CAC. PETICIÓN A BOMBEROS. "/>
        <s v="CAC. Derecho de petición a la dirección nacional de bomberos. "/>
        <s v="CI. Derecho de petición. "/>
        <s v="CAC. solicitud cuerpo de bomberos.  "/>
        <s v="CAC. SOLICITUD CONCEPTO JURÍDICO-DISTRIBUCIÓN RECURSOS FONBOMA.  "/>
        <s v="CAC. SOLICITUD DE INFORMACIÓN  "/>
        <s v="CA. CONSULTA TECNICA SOBRE CONDICIONES DE SEGURIDAD HUMANA. "/>
        <s v="CAC. SOLICITUD INFORMACION. "/>
        <s v="CAC: Solicita información relacionada con la regulación aplicable a los Cuerpos de Bomberos Voluntarios "/>
        <s v="CAC. Certificación PONs como Tallerista- Subteniente Paulo Andrés Bueno López. "/>
        <s v="CAC. ControlDoc-Correspondencia: Se le ha asignado un(a) nuevo(a) Documento: 136261 (2023-2-003000-021826). Adquisición carro cisterna. "/>
        <s v="CAC. Solicitud respuesta radicado 20231140218132 - Concepto Brigadas Clase III.  "/>
        <s v="CAC. solicitud de respuesta a radicado No. 20231140217562. "/>
        <s v="CAC. solicitud - ACUERDO № 30 de diciembre de 2022. "/>
        <s v="CAC. solicitud copia del documento con radicado N° **20191000001411**. "/>
        <s v="CAC. Problemática contratación entre Alcaldía de San José de Uré y el Cuerpo de Bomberos Voluntarios para la prestación del servicio. "/>
        <s v="CAC. Solicitud diligencia de inspección dentro de NC 110016000101202310067. "/>
        <s v="CAC. Solicitud de información - PRIORITARIA. "/>
        <s v="CAC. derecho peticion para DNBC bomberos giron santander. "/>
        <s v="CAC. trabajo. "/>
        <s v="CAC. SOLICITUD CONCEPTO. "/>
        <s v="CAC. SOLICITUD DE CONCEPTO JURIDICO Y ACTUACIÓN ADMINISTRATIVA CUERPO DE BOMBEROS VOLUNTARIO DE SANTA FE DE ANTIOQUIA. "/>
        <s v="CAC. SOLICITUD REUNION PRESENCIAL E INFORMACION ADICIONAL. "/>
        <s v="CAC. CONSULTA APLICABILIDAD LEY 1575 DE 2012 Y LEY Y 1796 DE 2016. "/>
        <s v="CAC.ControlDoc-Correspondencia: Se le ha asignado un(a) nuevo(a) Documento: 138942 (2023-2-003000-022669), Solicitud elementos para los Cuerpos de Bomberos del Departamento - Nevado del Ruiz.  "/>
        <s v="CAC. DERECHO DE INFORMACIÓN. "/>
        <s v="CAC. SOLICITUD DE INFORMACION IMPORTANTE - INDAGACION - PECULADO POR APROPIACION 687456000236202200064.  "/>
        <s v="CAC. Archivo de año 2006 y 2008 en cuanto a cursos avalados. "/>
        <s v="CAC. SOLICITUD CLARIDAD ALCANCE RADICADO Nª 20232150084321.  "/>
        <s v="CAC: Reiteración de solicitudes elevadas desde la UAE Cuerpo Oficial de Bomberos "/>
        <s v="CAC: Denuncia anónima al cuerpo bomberos voluntarios de Riofrío Valle del Cauca  "/>
        <s v="RD: SOLICITUD INFORME  "/>
        <s v="CAC: Resolución 328 del 2020 uniformes "/>
        <s v="CAC: Solicitud de información "/>
        <s v="CAC:Consulta - Especificaciones técnicas elementos de comunicación y uniformes oficiales - Bomberos "/>
        <s v="CAC: DERECHO DE PETICIÓN Radicado: 2023ER0029258 - Respuesta 2023EE0047179 - Traslados 2023EE0047182 - 2023EE0047185 "/>
        <s v="CAC: SOLICITUD CONCEPTO FUNDADO EN LA LEY "/>
        <s v="CAC: DERECHO DE PETICION VIOLACION AL DEBIDO PROCESO "/>
        <s v="CAC: PROCESO PRESUNTAS IRREGULARIDADES RECURSOS BOMBEROS SUESCA "/>
        <s v="CAC: ASUNTO: SOLICITUD REVOCATORIA DIRECTA DE ACTO ADMINISTRATIVO PARTICULAR DE FECHA 09/08/2022 RADICADO DNBC NO. **2022000061281**, A SU VEZ COMO TODO EL PROCESO DE INSPECCION, VIGILANCIA Y CONTROL, POR VIOLACION EVIDENTE AL DEBIDO PROCESO DEL ART 29 C.P "/>
        <s v="CAC: Derecho de Petición- Ficha Técnica "/>
        <s v="CAC: DPM Oficio N°. 1570 -2023 Remisión por competencia Radicado Interno N° 2505231963 "/>
        <s v="CAC: Solicitud Modelo de Estatutos para los cuerpos de Bomberos Voluntarios "/>
        <s v="CAC:SOLICITUD DE CONCEPTO TECNICO Y/O CERTIFICACION "/>
        <s v="CAC: QUEJA  "/>
        <s v="CAC: Derecho de petición "/>
        <s v="CAC: SOLICTUD FORTALECIMIENTO "/>
        <s v="CAC: Derecho de Petición Solicitud de Información.  "/>
        <s v="RD: SOLICITUD PARA REALIZAR CONVENIOS DE BOMBEROS VOLUNTARIOS CON OTROS MUNICIPIOS "/>
        <s v="CAC: Solicitud de información e intervención. "/>
        <s v="CAC: OT 20533. NC 230016099050202250245 "/>
        <s v="CAC: OFICIO 2023EE05728 - SOLICITUD DNBC BOMBEROS "/>
        <s v="CAC: Consulta instructores DNBC "/>
        <s v="CAC: CONCEPTO JURIDICO REQUISITOS PARA SER BOMBERO "/>
        <s v="CAC: derecho de petición sobre área de afectación y distancias de seguridad respecto de una fabrica de pirotecnia "/>
        <s v="CAC: Solicitud de información por investigación ASCENSO "/>
        <s v="CAC: Solicitud suspensión de la personaría jurídica del cuerpo de bomberos de Armenia Quindío "/>
        <s v="CAC: INFORMACIÓN SOBRE LAS IMPLICACIONES DE CUERPOS DE BOMBEROS BLOQUEADOS EN PROCESO DE INSPECCION VIGILANCIA Y CONTROL "/>
        <s v="CAC: Consulta para Ascensos Oficiales y Suboficiales "/>
        <s v="CAC: solicitud copia de los comodatos de los3 vehículos entregados en al CBV Municipio de Jardín.  "/>
        <s v="CAC: Solicita información relacionada con su proceso de contratación "/>
        <s v="CAC: Solicitud de explicación sobre la revocación del aval de instructores en Calamar, Bolívar "/>
        <s v="CAC: CONCEPTO INQUIETUDES CONSEJO DE DIGNATARIOS "/>
        <s v="CAC: solicita revisión de los documentos de ascenso de oficial Alberto Agudelo Sanz "/>
        <s v="CAC: SOLICITUD DE INFORMACIÓN ARTÍCULO 13 C.P. "/>
        <s v="CAC: CONSULTA "/>
        <s v="CAC: DERECHO DE PETICION ART 23 C.P., LEY 1755 DE 2015  "/>
        <s v="RD Derecho de Petición ADMISIÓN TUTELA 20230011500 "/>
        <s v="CAC CONSULTA -RIFAS CUERPO DE BOMBERO VOLUNTARIO "/>
        <s v="CAC Solicitud de informacion sobre &amp;amp;quot;kit acuático&amp;amp;quot; para bomberos del Municipio "/>
        <s v="CAC DERECHO DE PETICION  "/>
        <s v="CAC SOLICITUD CONCEPTO "/>
        <s v="CAC PETICION "/>
        <s v="CAC Solicitud Copia certificado "/>
        <s v="CAC: derecho de petición que se le envío ala administración municipal "/>
        <s v="CAC: Solicitud de información para la postulación del proyecto Estudios, Diseños y Construcción de la Estación de Bomberos Tipo 6 para el Municipio de Acevedo, Departamento del Huila  "/>
        <s v="CAC Denuncia "/>
        <s v="CAC Solicitud de aclaración radicado 20232110086381 "/>
        <s v="SM: queja contra el comandante del CBV Barranca de Upia "/>
        <s v="CAC Traslado por competencia asesoria "/>
        <s v="CAC SOLICITUD DE INFORMACION CUERPO OFICIAL DE BOMBEROS DE CAJICÁ "/>
        <s v="CAC Solicitud de acceso a información. "/>
        <s v="CAC: REITERACION DE SOLICITUD REVOCATORIA DIRECTA DE ACTO ADMINISTRATIVO PARTICULAR DE FECHA 09/08/2022 RADICADO DNBC NO. **2022000061281** "/>
        <s v="CAC: SOLICITUD "/>
        <s v="CAC: SOLICITUD DE INFORMACION "/>
        <s v="CAC OFICIO BOMBEROS "/>
        <s v="CAC Asesoría Jurídica "/>
        <s v="CAC SOLICITUD REENVIAR CORREO "/>
        <s v="CAC TRASLADO CONSULTA "/>
        <s v="CAC SOLICITUD APOYO "/>
        <s v="CAC SOLICITUD DE ASESORÍA JURÍDICA DE CASO 20232000087781 "/>
        <s v="CAC: solicitud de información de visitas "/>
        <s v="CAC: Aclaración concepto 20231140227362-20232140088981 DP-DAVID CONDE "/>
        <s v="CAC: Traslado OFI23-00106401 / GFPU - EMAIL Solicitud de información sobre el consejo de Oficiales del Meritorio Cuerpo de Bomberos Voluntarios de Buenaventura. "/>
        <s v="CAC. Creación de Cuerpo de Bomberos BOAVITA "/>
        <s v="CAC: Requerimiento Oficio P4DCE-0995 Expediente No. IUS-E-2023-226076 IUC-D-2023-2921812 "/>
        <s v="CAC: SDP-1008-23 "/>
        <s v="CAC. Remisión de Petición - Remisión de escrito de Oscar Reyes Barbosa - ID 122924, cbomberoszarzal@yahoo.es  "/>
        <s v="CAC: Vigilancia Preventiva - Servicio Publico Bomberil Municipio de Santa Fe de Antioquia "/>
        <s v="CAC: PLaN DE ACCION VALLE CAUCA 2023 "/>
        <s v="CAC: solicitud de conceptos "/>
        <s v="CAC: Solicitud de información respecto al cobro de las Insp seguridad "/>
        <s v="CAC: SOLICITUD APOYO PROBLEMATICA BOMBEROSCIRCASIA "/>
        <s v="CAC. Solicitud de concepto - Bono para el financieamiento del CBV de Fresno Tolima "/>
        <s v="CAC. REQUERIMIENTO INFORMACION INCENDIOS FORESTALES BOYACA "/>
        <s v="CAC: Solicitud Contactos y Logos Línea 123 Cundinamarca "/>
        <s v="CAC. Solicitud respetuosa certificados Instructor CBV de Ventaquemada. - Solicitud de certificados definitivos de los curso taller PONS, GADCB y CBSCI. "/>
        <s v="CAC: Solicitud estado actual expedición acto administrativo "/>
        <s v="CAC. Solicitud de apoyo CBV Trinidad - Casanare "/>
        <s v="CAC. Solicitud de información - Solicitud a grupo FANO "/>
        <s v="CAC. Acompañamiento para la eleccion de la nueva junta de bomberos la Primavera. "/>
        <s v="CAC. Consulta - Porceso de contratación para la gestión contraincendios an nivel regional "/>
        <s v="CAC. SOLICITUD DE INFORMACIÓN CUERPO DE BOMBEROS VOLUNTARIOS DE SANTA FE DE ANTIOQUIA  "/>
        <s v="CAC. Solicitud información - Reconocimiento bomeros activos municipio de San Martín Cesar "/>
        <s v="CAC. SOLICITUD DE COPIA DIGITAL DE CERTIFICADO - DIEGO ALEJANDRO PINO CC 98.860.156 / LUZ ESTRELLA AGUDELO ZAPATA CC 42.120.298  "/>
        <s v="CAC. SOLICITUD COPIA DE CONVENIO - MUNICIPIO LA VICTORIA VALLE DEL CAUCA "/>
        <s v="CAC. Solicitud Concepto - Aplicación del Articulo 30 de la Resolución 1127 de 2018 "/>
        <s v="CAC. Solicitud de información y/o aclaración dudas sobre el ingreso y grados otorgados con antelación a la creación de un Cuerpo de Bomberos Voluntarios.  "/>
        <s v="CAC. SOLICITUD DE INFORMACIÓN SOBRE EL CUERPO DE BOMBEROS No. 20232110087891 "/>
        <s v="CAC. Solicitud Información Actuación Fiscal - Denuncia 2022-249899-82111-D "/>
        <s v="CAC. SOLICITUD DE INFORMACIÓN SOBRE LOS PARÁMETROS TÉCNICOS PARA LA CREACIÓN DE UN CUERPO OFICIAL DE BOMBEROS. "/>
        <s v="CAC. Solicitud de información - Convocatoria a ascensos a oficial "/>
        <s v="CAC. Aclaración - Turnos y honorarios CBV  "/>
      </sharedItems>
    </cacheField>
    <cacheField name="Responsable" numFmtId="0">
      <sharedItems/>
    </cacheField>
    <cacheField name="Área" numFmtId="0">
      <sharedItems count="3">
        <s v=" SUBDIRECCIÓN ADMINISTRATIVA Y FINANCIERA"/>
        <s v="SUBDIRECCIÓN ESTRATÉGICA Y DE COORDINACIÓN BOMBERIL"/>
        <s v="DIRECCIÓN GENERAL"/>
      </sharedItems>
    </cacheField>
    <cacheField name="Dependencia" numFmtId="0">
      <sharedItems/>
    </cacheField>
    <cacheField name="Tipo de petición" numFmtId="0">
      <sharedItems count="7">
        <s v="PETICIóN INFORMES A CONGRESISTAS  "/>
        <s v="PETICIóN DE CONSULTA "/>
        <s v="PETICIóN INTERéS GENERAL  "/>
        <s v="PETICIóN INTERéS PARTICULAR  "/>
        <s v="PETICIóN DOCUMENTOS O INFORMACIóN "/>
        <s v="PETICIóN ENTRE AUTORIDADES  "/>
        <s v="QUEJA "/>
      </sharedItems>
    </cacheField>
    <cacheField name="Tiempo de respuesta legal" numFmtId="0">
      <sharedItems containsSemiMixedTypes="0" containsString="0" containsNumber="1" containsInteger="1" minValue="5" maxValue="30"/>
    </cacheField>
    <cacheField name="RADICADO" numFmtId="0">
      <sharedItems/>
    </cacheField>
    <cacheField name="Fecha" numFmtId="0">
      <sharedItems containsSemiMixedTypes="0" containsNonDate="0" containsDate="1" containsString="0" minDate="2023-04-03T00:00:00" maxDate="2023-07-01T00:00:00"/>
    </cacheField>
    <cacheField name="Número de salida" numFmtId="1">
      <sharedItems containsBlank="1" containsMixedTypes="1" containsNumber="1" containsInteger="1" minValue="20162050007321" maxValue="20233130090451"/>
    </cacheField>
    <cacheField name="Fecha de salida" numFmtId="164">
      <sharedItems containsSemiMixedTypes="0" containsNonDate="0" containsDate="1" containsString="0" minDate="2023-04-13T00:00:00" maxDate="2023-07-26T00:00:00"/>
    </cacheField>
    <cacheField name="Días hábiles" numFmtId="1">
      <sharedItems containsSemiMixedTypes="0" containsString="0" containsNumber="1" containsInteger="1" minValue="0" maxValue="68"/>
    </cacheField>
    <cacheField name="Tiempo de atención" numFmtId="1">
      <sharedItems containsSemiMixedTypes="0" containsString="0" containsNumber="1" containsInteger="1" minValue="1" maxValue="69" count="44">
        <n v="34"/>
        <n v="16"/>
        <n v="21"/>
        <n v="13"/>
        <n v="12"/>
        <n v="11"/>
        <n v="69"/>
        <n v="28"/>
        <n v="2"/>
        <n v="6"/>
        <n v="8"/>
        <n v="38"/>
        <n v="42"/>
        <n v="10"/>
        <n v="67"/>
        <n v="9"/>
        <n v="66"/>
        <n v="25"/>
        <n v="22"/>
        <n v="27"/>
        <n v="26"/>
        <n v="20"/>
        <n v="4"/>
        <n v="32"/>
        <n v="30"/>
        <n v="29"/>
        <n v="17"/>
        <n v="24"/>
        <n v="23"/>
        <n v="1"/>
        <n v="18"/>
        <n v="3"/>
        <n v="46"/>
        <n v="5"/>
        <n v="15"/>
        <n v="43"/>
        <n v="41"/>
        <n v="7"/>
        <n v="36"/>
        <n v="39"/>
        <n v="35"/>
        <n v="19"/>
        <n v="14"/>
        <n v="37"/>
      </sharedItems>
    </cacheField>
    <cacheField name="Estado" numFmtId="0">
      <sharedItems count="4">
        <s v="Vencida"/>
        <s v="Cumplida"/>
        <s v="Extemporanea"/>
        <s v="En proceso"/>
      </sharedItems>
    </cacheField>
    <cacheField name="Observaciones" numFmtId="0">
      <sharedItems containsBlank="1" longText="1"/>
    </cacheField>
    <cacheField name="FECHA DIGITALIZACIÓN DOCUMENTO DE RESPUESTA" numFmtId="0">
      <sharedItems containsDate="1" containsBlank="1" containsMixedTypes="1" minDate="2023-04-25T00:00:00" maxDate="2026-10-0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0">
  <r>
    <x v="0"/>
    <x v="0"/>
    <x v="0"/>
    <s v="COLPENSIONES  "/>
    <x v="0"/>
    <x v="0"/>
    <x v="0"/>
    <s v="MARYOLY DIAZ "/>
    <x v="0"/>
    <s v="GESTIÓN TALENTO HUMANO "/>
    <x v="0"/>
    <n v="5"/>
    <s v="20231140219122  "/>
    <d v="2023-04-03T00:00:00"/>
    <m/>
    <d v="2023-05-24T00:00:00"/>
    <n v="33"/>
    <x v="0"/>
    <x v="0"/>
    <m/>
    <m/>
    <m/>
    <m/>
    <m/>
    <m/>
  </r>
  <r>
    <x v="0"/>
    <x v="1"/>
    <x v="1"/>
    <s v="CUERPO DE BOMBEROS VOLUNTARIOS DE SAHAGUN  "/>
    <x v="1"/>
    <x v="1"/>
    <x v="1"/>
    <s v="Jorge Restrepo Sanguino"/>
    <x v="1"/>
    <s v="FORMULACIÓN, ACTUALIZACIÓN ,ACOMPAÑAMINETO NORMATIVO Y OPERATIVO"/>
    <x v="1"/>
    <n v="30"/>
    <s v="20231140219312  "/>
    <d v="2023-04-04T00:00:00"/>
    <n v="20232110082731"/>
    <d v="2023-04-27T00:00:00"/>
    <n v="15"/>
    <x v="1"/>
    <x v="1"/>
    <s v="27-04-2023 10:58 AM_x0009_Archivar_x0009_Jorge Restrepo Sanguino_x0009_SE ARCHIVA MEDIANTE OFICIO N° 20232110082731 EL 27/4/2023"/>
    <d v="2023-04-27T00:00:00"/>
    <s v="Pdf"/>
    <s v="N/A"/>
    <s v="N/A"/>
    <m/>
  </r>
  <r>
    <x v="0"/>
    <x v="1"/>
    <x v="2"/>
    <s v="CUERPO DE BOMBEROS VOLUNTARIOS BOLIVAR VALLE  "/>
    <x v="1"/>
    <x v="2"/>
    <x v="2"/>
    <s v="Pedro Andrés Manosalva Rincón"/>
    <x v="1"/>
    <s v="COORDINACIÓN OPERATIVA"/>
    <x v="1"/>
    <n v="30"/>
    <s v="20231140219322  "/>
    <d v="2023-04-05T00:00:00"/>
    <s v="_x0009_20231000083521"/>
    <d v="2023-05-08T00:00:00"/>
    <n v="20"/>
    <x v="2"/>
    <x v="1"/>
    <s v="18-05-2023 09:52 AM_x0009_Archivar_x0009_Pedro Andrés Manosalva Rincón_x0009_se da respuesta vía correo electrónico de respuesta ciudadano, para fines pertinentes."/>
    <d v="2023-05-17T00:00:00"/>
    <s v="Pdf"/>
    <s v="Si"/>
    <s v="N/A"/>
    <s v="Corregir imagen de entrada"/>
  </r>
  <r>
    <x v="0"/>
    <x v="1"/>
    <x v="2"/>
    <s v="SECRETARÍA DE CONVIVENCIA Y SEGURIDAD CIUDADANA  "/>
    <x v="2"/>
    <x v="0"/>
    <x v="3"/>
    <s v="Pedro Andrés Manosalva Rincón"/>
    <x v="1"/>
    <s v="COORDINACIÓN OPERATIVA"/>
    <x v="2"/>
    <n v="15"/>
    <s v="20231140219392  "/>
    <d v="2023-04-10T00:00:00"/>
    <n v="20231000082261"/>
    <d v="2023-04-26T00:00:00"/>
    <n v="12"/>
    <x v="3"/>
    <x v="1"/>
    <s v="27-04-2023 09:37 AM_x0009_Archivar_x0009_Pedro Andrés Manosalva Rincón_x0009_se da respuesta via correo electronico respuesta ciudadano para fines pertinentes."/>
    <d v="2023-07-25T00:00:00"/>
    <s v="Pdf"/>
    <s v="Si"/>
    <s v="N/A"/>
    <m/>
  </r>
  <r>
    <x v="0"/>
    <x v="1"/>
    <x v="2"/>
    <s v="CARLOS EDUARDO GONZALEZ LOZADA  "/>
    <x v="3"/>
    <x v="2"/>
    <x v="4"/>
    <s v="Andrea Bibiana Castañeda Durán  "/>
    <x v="1"/>
    <s v="FORMULACIÓN, ACTUALIZACIÓN ,ACOMPAÑAMINETO NORMATIVO Y OPERATIVO"/>
    <x v="3"/>
    <n v="15"/>
    <s v="20231140219632  "/>
    <d v="2023-04-11T00:00:00"/>
    <n v="20232110082221"/>
    <d v="2023-04-26T00:00:00"/>
    <n v="11"/>
    <x v="4"/>
    <x v="1"/>
    <s v="26-04-2023 11:26 AM_x0009_Archivar_x0009_Andrea Bibiana Castañeda Durán_x0009_se dio trámite con rad. 20232110082221 enviado el 26/4/23"/>
    <d v="2023-04-26T00:00:00"/>
    <s v="Pdf"/>
    <s v="Si"/>
    <s v="N/A"/>
    <s v="N/A"/>
  </r>
  <r>
    <x v="0"/>
    <x v="1"/>
    <x v="0"/>
    <s v="SIHO ALEXANDER LUQUE  "/>
    <x v="3"/>
    <x v="3"/>
    <x v="5"/>
    <s v="Julio Cesar Garcia Triana"/>
    <x v="1"/>
    <s v="INSPECCIÓN, VIGILANCIA Y CONTROL "/>
    <x v="3"/>
    <n v="15"/>
    <s v="20231140219672  "/>
    <d v="2023-04-11T00:00:00"/>
    <n v="20232150082481"/>
    <d v="2023-04-27T00:00:00"/>
    <n v="12"/>
    <x v="3"/>
    <x v="1"/>
    <s v="30-04-2023 13:25 PM_x0009_Archivar_x0009_Julio Cesar Garcia Triana_x0009_se envia respuesta por atencion al ciudadano el 27 de abril de 2022, archivese"/>
    <d v="2023-07-19T00:00:00"/>
    <s v="Pdf"/>
    <s v="Si"/>
    <s v="N/A"/>
    <m/>
  </r>
  <r>
    <x v="0"/>
    <x v="1"/>
    <x v="0"/>
    <s v="SIHO ALEXANDER LUQUE  "/>
    <x v="3"/>
    <x v="3"/>
    <x v="6"/>
    <s v="Julio Cesar Garcia Triana"/>
    <x v="1"/>
    <s v="INSPECCIÓN, VIGILANCIA Y CONTROL "/>
    <x v="3"/>
    <n v="15"/>
    <s v="20231140219692  "/>
    <d v="2023-04-11T00:00:00"/>
    <n v="20232150082501"/>
    <d v="2023-04-27T00:00:00"/>
    <n v="12"/>
    <x v="3"/>
    <x v="1"/>
    <s v="30-04-2023 13:27 PM_x0009_Archivar_x0009_Julio Cesar Garcia Triana_x0009_se envia respuesta por atencion al ciudadano el 27 de abril de 2022, archivese"/>
    <d v="2023-07-24T00:00:00"/>
    <s v="Pdf"/>
    <s v="Si"/>
    <s v="N/A"/>
    <m/>
  </r>
  <r>
    <x v="0"/>
    <x v="1"/>
    <x v="1"/>
    <s v="CUERPO DE BOMBEROS VOLUNTARIOS DE SAN JOSÉ DE URE  "/>
    <x v="1"/>
    <x v="1"/>
    <x v="7"/>
    <s v="Jorge Restrepo Sanguino"/>
    <x v="1"/>
    <s v="FORMULACIÓN, ACTUALIZACIÓN ,ACOMPAÑAMINETO NORMATIVO Y OPERATIVO"/>
    <x v="2"/>
    <n v="15"/>
    <s v="20231140219772  "/>
    <d v="2023-04-11T00:00:00"/>
    <n v="20232110082001"/>
    <d v="2023-04-26T00:00:00"/>
    <n v="11"/>
    <x v="4"/>
    <x v="1"/>
    <s v="26-04-2023 19:40 PM_x0009_Archivar_x0009_Jorge Restrepo Sanguino_x0009_SE DIO RESPUESTA MEDIANTE OFICIO N°20232110082001 EL 26/4/2023"/>
    <d v="2023-04-26T00:00:00"/>
    <s v="Pdf"/>
    <s v="Si"/>
    <s v="N/A"/>
    <m/>
  </r>
  <r>
    <x v="0"/>
    <x v="1"/>
    <x v="3"/>
    <s v="ALCALDIA MUNICIPAL DE ALDANA - NARIÑO  "/>
    <x v="2"/>
    <x v="1"/>
    <x v="8"/>
    <s v="Jonathan Prieto"/>
    <x v="1"/>
    <s v="FORTALECIMIENTO BOMBERIL PARA LA RESPUESTA "/>
    <x v="2"/>
    <n v="15"/>
    <s v="20231140219782  "/>
    <d v="2023-04-11T00:00:00"/>
    <n v="20232130081831"/>
    <d v="2023-04-25T00:00:00"/>
    <n v="10"/>
    <x v="5"/>
    <x v="1"/>
    <s v="05-05-2023 09:03 AM_x0009_Archivar_x0009_Jonathan Prieto_x0009_Se archiva ya que se dio respuesta al Orfeo No. 20231140219782 vía correo electrónico al correo el día 25 de abril de 2023 con el anexo Radicado No. 20232130081831."/>
    <d v="2023-04-25T00:00:00"/>
    <s v="Pdf"/>
    <s v="Si"/>
    <s v="N/A"/>
    <m/>
  </r>
  <r>
    <x v="0"/>
    <x v="1"/>
    <x v="4"/>
    <s v="COORDINACION EJECUTIVA BOMBEROS DEL TOLIMA  "/>
    <x v="1"/>
    <x v="2"/>
    <x v="9"/>
    <s v="Andrea Bibiana Castañeda Durán  "/>
    <x v="1"/>
    <s v="FORMULACIÓN, ACTUALIZACIÓN ,ACOMPAÑAMINETO NORMATIVO Y OPERATIVO"/>
    <x v="1"/>
    <n v="30"/>
    <s v="20231140219832  "/>
    <d v="2023-04-11T00:00:00"/>
    <n v="20232110081701"/>
    <d v="2023-04-26T00:00:00"/>
    <n v="11"/>
    <x v="4"/>
    <x v="1"/>
    <s v="26-04-2023 10:46 AM_x0009_Archivar_x0009_Andrea Bibiana Castañeda Durán_x0009_SE DIO TRÁMITE CON RAD. 20232110081701 ENVIADO EL 26/4/23"/>
    <d v="2023-04-26T00:00:00"/>
    <s v="Pdf"/>
    <s v="Si"/>
    <s v="N/A"/>
    <s v="N/A"/>
  </r>
  <r>
    <x v="0"/>
    <x v="1"/>
    <x v="4"/>
    <s v="CUERPO DE BOMBEROS VOLUNTARIOS DE FRESNO  "/>
    <x v="1"/>
    <x v="0"/>
    <x v="10"/>
    <s v="Pedro Andrés Manosalva Rincón"/>
    <x v="1"/>
    <s v="COORDINACIÓN OPERATIVA"/>
    <x v="3"/>
    <n v="15"/>
    <s v="20231140219952  "/>
    <d v="2023-04-12T00:00:00"/>
    <n v="20231000082041"/>
    <d v="2023-07-25T00:00:00"/>
    <n v="68"/>
    <x v="6"/>
    <x v="2"/>
    <s v="26-04-2023 14:19 PM_x0009_Archivar_x0009_Pedro Andrés Manosalva Rincón_x0009_Se envía información para fines pertinentes."/>
    <d v="2023-07-25T00:00:00"/>
    <s v="Pdf"/>
    <s v="Si"/>
    <s v="N/A"/>
    <m/>
  </r>
  <r>
    <x v="0"/>
    <x v="1"/>
    <x v="5"/>
    <s v="CUERPO DE BOMBEROS VOLUNTARIOS DE ZIPAQUIRA  "/>
    <x v="1"/>
    <x v="0"/>
    <x v="11"/>
    <s v="VIVIANA ANDRADE TOVAR"/>
    <x v="2"/>
    <s v="PLANEACIÓN ESTRATEGICA"/>
    <x v="4"/>
    <n v="10"/>
    <s v="20231140220052  "/>
    <d v="2023-04-12T00:00:00"/>
    <n v="20231100084051"/>
    <d v="2023-05-23T00:00:00"/>
    <n v="27"/>
    <x v="7"/>
    <x v="0"/>
    <s v="11-05-2023 13:27 PM_x0009_Archivar_x0009_VIVIANA ANDRADE TOVAR_x0009_Se da respuesta mediante radicano No. 20231100084051 por correo electrónico."/>
    <d v="2023-06-21T00:00:00"/>
    <s v="Pdf"/>
    <s v="Si"/>
    <s v="N/A"/>
    <s v="Sin evidencia de envio de respuesta"/>
  </r>
  <r>
    <x v="0"/>
    <x v="1"/>
    <x v="6"/>
    <s v="PROTEGER Y SERVIR VEEDURIA CIUDADANA  "/>
    <x v="0"/>
    <x v="0"/>
    <x v="12"/>
    <s v="Jorge Restrepo Sanguino"/>
    <x v="1"/>
    <s v="FORMULACIÓN, ACTUALIZACIÓN ,ACOMPAÑAMINETO NORMATIVO Y OPERATIVO"/>
    <x v="2"/>
    <n v="15"/>
    <s v="20231140220122  "/>
    <d v="2023-04-12T00:00:00"/>
    <n v="20232110083021"/>
    <d v="2023-04-27T00:00:00"/>
    <n v="11"/>
    <x v="4"/>
    <x v="1"/>
    <s v="27-04-2023 11:05 AM_x0009_Archivar_x0009_Jorge Restrepo Sanguino_x0009_SE ARCHIVA MEDIANTE OFICIO N° 20232110083021 EL 27/4/2023"/>
    <d v="2023-04-27T00:00:00"/>
    <s v="Pdf"/>
    <s v="Si"/>
    <s v="N/A"/>
    <m/>
  </r>
  <r>
    <x v="0"/>
    <x v="1"/>
    <x v="2"/>
    <s v="CUERPO DE BOMBEROS VOLUNTARIOS DE LA UNION  "/>
    <x v="1"/>
    <x v="4"/>
    <x v="13"/>
    <s v="Mauricio Delgado Perdomo"/>
    <x v="1"/>
    <s v="EDUCACIÓN NACIONAL PARA BOMBEROS  "/>
    <x v="2"/>
    <n v="15"/>
    <s v="20231140220132  "/>
    <d v="2023-04-12T00:00:00"/>
    <s v="N/A"/>
    <d v="2023-04-13T00:00:00"/>
    <n v="1"/>
    <x v="8"/>
    <x v="1"/>
    <s v="13-04-2023 12:50 PM_x0009_Archivar_x0009_Mauricio Delgado Perdomo_x0009_SE RESPONDE POR CORREO ELECTRONICO Y SE AGENDA REUNION VIRTUAL PARA EL 18.04.23 10 AM, SE ADJUNTA IMAGEN"/>
    <s v="N/A"/>
    <s v="N/A"/>
    <s v="Si"/>
    <s v="N/A"/>
    <s v="No se genera radicado de salida"/>
  </r>
  <r>
    <x v="0"/>
    <x v="1"/>
    <x v="0"/>
    <s v="FISCALIA 212 SECIONAL UNIDAD DE DELITOS CONTRA LA ADMINISTRACION PUBLICA  "/>
    <x v="4"/>
    <x v="5"/>
    <x v="14"/>
    <s v="Alvaro Perez"/>
    <x v="0"/>
    <s v="GESTIÓN CONTRACTUAL "/>
    <x v="5"/>
    <n v="10"/>
    <s v="20231140220292  "/>
    <d v="2023-04-13T00:00:00"/>
    <s v="_x0009_20233130082191"/>
    <d v="2023-04-20T00:00:00"/>
    <n v="5"/>
    <x v="9"/>
    <x v="1"/>
    <s v="20-04-2023 13:58 PM_x0009_Archivar_x0009_Alvaro Perez_x0009_SE DA RESPUESTA MEDIANTE CORREO ELECTRONICO DE CONTRATACION EL DIA 20/04/2023."/>
    <s v="N/A"/>
    <s v="Word"/>
    <s v="Si"/>
    <s v="N/A"/>
    <s v="Sin firma documento salida"/>
  </r>
  <r>
    <x v="0"/>
    <x v="1"/>
    <x v="6"/>
    <s v="FISCALIA SEGUNDA SECCIONAL UNIDAD DE DELITOS CONTRA LA ADMINISTRACION PUBLICA  "/>
    <x v="4"/>
    <x v="5"/>
    <x v="15"/>
    <s v="Alvaro Perez"/>
    <x v="0"/>
    <s v="GESTIÓN CONTRACTUAL "/>
    <x v="5"/>
    <n v="10"/>
    <s v="20231140220352  "/>
    <d v="2023-04-13T00:00:00"/>
    <s v="_x0009_20233130082621"/>
    <d v="2023-04-24T00:00:00"/>
    <n v="7"/>
    <x v="10"/>
    <x v="1"/>
    <s v="24-04-2023 15:46 PM_x0009_Archivar_x0009_Alvaro Perez_x0009_SE DIO RESPUESTA MEDIANTE CORREO ELECTONICO INSTITUCIONAL EL DIA 24/04/2023."/>
    <s v="N/A"/>
    <s v="Word"/>
    <s v="Si"/>
    <s v="N/A"/>
    <s v="Sin firma documento salida"/>
  </r>
  <r>
    <x v="0"/>
    <x v="1"/>
    <x v="7"/>
    <s v="CUERPO DE BOMBEROS VOLUNTARIOS DE MIRANDA  "/>
    <x v="1"/>
    <x v="2"/>
    <x v="16"/>
    <s v="Andrea Bibiana Castañeda Durán  "/>
    <x v="1"/>
    <s v="FORMULACIÓN, ACTUALIZACIÓN ,ACOMPAÑAMINETO NORMATIVO Y OPERATIVO"/>
    <x v="1"/>
    <n v="30"/>
    <s v="20231140220412  "/>
    <d v="2023-04-13T00:00:00"/>
    <n v="20232110082631"/>
    <d v="2023-04-27T00:00:00"/>
    <n v="10"/>
    <x v="5"/>
    <x v="1"/>
    <s v="27-04-2023 10:17 AM_x0009_Archivar_x0009_Andrea Bibiana Castañeda Durán_x0009_SE DIO TRÁMITE CON RAD. 20232110082631 ENVIÓ EL DÍA 27/4/23"/>
    <d v="2023-04-27T00:00:00"/>
    <s v="Pdf"/>
    <s v="Si"/>
    <s v="N/A"/>
    <s v="N/A"/>
  </r>
  <r>
    <x v="0"/>
    <x v="1"/>
    <x v="8"/>
    <s v="CUERPO DE BOMBEROS VOLUNTARIOS DE RAMIRIQUI  "/>
    <x v="1"/>
    <x v="0"/>
    <x v="17"/>
    <s v="Pedro Andrés Manosalva Rincón"/>
    <x v="1"/>
    <s v="COORDINACIÓN OPERATIVA"/>
    <x v="4"/>
    <n v="10"/>
    <s v="20231140220432  "/>
    <d v="2023-04-13T00:00:00"/>
    <n v="20231000082021"/>
    <d v="2023-04-20T00:00:00"/>
    <n v="5"/>
    <x v="9"/>
    <x v="1"/>
    <s v="20-04-2023 15:51 PM_x0009_Archivar_x0009_Pedro Andrés Manosalva Rincón_x0009_información enviada para fines pertinentes."/>
    <d v="2023-07-25T00:00:00"/>
    <s v="Pdf"/>
    <s v="Si"/>
    <s v="N/A"/>
    <s v="N/A"/>
  </r>
  <r>
    <x v="0"/>
    <x v="1"/>
    <x v="8"/>
    <s v="CUERPO DE BOMBEROS VOLUNTARIOS DE TUNJA JURIDICA  "/>
    <x v="1"/>
    <x v="0"/>
    <x v="18"/>
    <s v="Pedro Andrés Manosalva Rincón"/>
    <x v="1"/>
    <s v="COORDINACIÓN OPERATIVA"/>
    <x v="4"/>
    <n v="10"/>
    <s v="20231140220472  "/>
    <d v="2023-04-13T00:00:00"/>
    <s v="_x0009_20231000082011"/>
    <d v="2023-04-20T00:00:00"/>
    <n v="5"/>
    <x v="9"/>
    <x v="1"/>
    <m/>
    <d v="2023-07-25T00:00:00"/>
    <s v="Pdf"/>
    <s v="Si"/>
    <s v="N/A"/>
    <s v="N/A"/>
  </r>
  <r>
    <x v="0"/>
    <x v="1"/>
    <x v="4"/>
    <s v="BENEMERITO CUERPO DE BOMBEROS VOLUNTARIOS DE IBAGUE  "/>
    <x v="1"/>
    <x v="4"/>
    <x v="19"/>
    <s v="Mauricio Delgado Perdomo"/>
    <x v="1"/>
    <s v="EDUCACIÓN NACIONAL PARA BOMBEROS  "/>
    <x v="2"/>
    <n v="15"/>
    <s v="20231140220532  "/>
    <d v="2023-04-13T00:00:00"/>
    <s v="N/A"/>
    <d v="2023-05-13T00:00:00"/>
    <n v="20"/>
    <x v="2"/>
    <x v="2"/>
    <s v="13-05-2023 09:39 AM_x0009_Archivar_x0009_Mauricio Delgado Perdomo_x0009_SE RESPONDE POR CORREO ELECTRONICO, SE ADJUNTA IMAGEN"/>
    <s v="N/A"/>
    <s v="N/A"/>
    <s v="Si"/>
    <s v="N/A"/>
    <s v="Se realiza respuesta sin crear radicado de salida"/>
  </r>
  <r>
    <x v="0"/>
    <x v="1"/>
    <x v="9"/>
    <s v="ALCALDÍA MUNICIPAL EL CASTILLO META "/>
    <x v="2"/>
    <x v="1"/>
    <x v="20"/>
    <s v="Jorge Restrepo Sanguino"/>
    <x v="1"/>
    <s v="FORMULACIÓN, ACTUALIZACIÓN ,ACOMPAÑAMINETO NORMATIVO Y OPERATIVO"/>
    <x v="2"/>
    <n v="15"/>
    <s v="20231140220542  "/>
    <d v="2023-04-13T00:00:00"/>
    <n v="20232110086301"/>
    <d v="2023-06-07T00:00:00"/>
    <n v="37"/>
    <x v="11"/>
    <x v="2"/>
    <s v="11-07-2023 10:56 AM Archivar Jorge Restrepo Sanguino SE ENVIO POR CORREO ELECTRONICO"/>
    <d v="2023-06-07T00:00:00"/>
    <s v="Pdf"/>
    <s v="Si"/>
    <s v="N/A"/>
    <m/>
  </r>
  <r>
    <x v="0"/>
    <x v="1"/>
    <x v="10"/>
    <s v="ASOBOMBEROS  "/>
    <x v="0"/>
    <x v="2"/>
    <x v="21"/>
    <s v="Ronny Estiven Romero Velandia"/>
    <x v="1"/>
    <s v="FORMULACIÓN, ACTUALIZACIÓN ,ACOMPAÑAMINETO NORMATIVO Y OPERATIVO"/>
    <x v="1"/>
    <n v="30"/>
    <s v="20231140220562  "/>
    <d v="2023-04-13T00:00:00"/>
    <n v="20232110086991"/>
    <d v="2023-06-14T00:00:00"/>
    <n v="41"/>
    <x v="12"/>
    <x v="2"/>
    <s v="02-06-2023 11:36 AM Archivar Andrea Bibiana Castañeda Durán SE DA TRÁMITE CON RAD. 20231140224982"/>
    <d v="2023-06-12T00:00:00"/>
    <s v="Pdf"/>
    <s v="Si"/>
    <s v="N/A"/>
    <m/>
  </r>
  <r>
    <x v="0"/>
    <x v="1"/>
    <x v="2"/>
    <s v="YINED TRUJILLO  "/>
    <x v="3"/>
    <x v="3"/>
    <x v="22"/>
    <s v="Julio Cesar Garcia Triana"/>
    <x v="1"/>
    <s v="INSPECCIÓN, VIGILANCIA Y CONTROL "/>
    <x v="1"/>
    <n v="30"/>
    <s v="20231140220702  "/>
    <d v="2023-04-14T00:00:00"/>
    <n v="20232150082571"/>
    <d v="2023-04-27T00:00:00"/>
    <n v="9"/>
    <x v="13"/>
    <x v="1"/>
    <s v="30-04-2023 13:30 PM_x0009_Archivar_x0009_Julio Cesar Garcia Triana_x0009_se envia respuesta por atencion al ciudadano el 27 de abril de 2022, archivese"/>
    <d v="2023-07-24T00:00:00"/>
    <s v="Pdf"/>
    <s v="Si"/>
    <s v="N/A"/>
    <m/>
  </r>
  <r>
    <x v="0"/>
    <x v="1"/>
    <x v="5"/>
    <s v="CUERPO DE BOMBEROS VOLUNTARIOS DE SUESCA - CUNDINAMARCA  "/>
    <x v="1"/>
    <x v="2"/>
    <x v="23"/>
    <s v="Andrea Bibiana Castañeda Durán  "/>
    <x v="1"/>
    <s v="FORMULACIÓN, ACTUALIZACIÓN ,ACOMPAÑAMINETO NORMATIVO Y OPERATIVO"/>
    <x v="1"/>
    <n v="30"/>
    <s v="20231140220772  "/>
    <d v="2023-04-14T00:00:00"/>
    <n v="20232110082671"/>
    <d v="2023-04-27T00:00:00"/>
    <n v="9"/>
    <x v="13"/>
    <x v="1"/>
    <s v="27-04-2023 10:28 AM_x0009_Archivar_x0009_Andrea Bibiana Castañeda Durán_x0009_SE DIO TRÁMITE CON RAD. 20232110082671 ENVIADO EL 27/4/23"/>
    <d v="2023-04-27T00:00:00"/>
    <s v="Pdf"/>
    <s v="Si"/>
    <s v="N/A"/>
    <s v="N/A"/>
  </r>
  <r>
    <x v="0"/>
    <x v="1"/>
    <x v="0"/>
    <s v="ANDRES FELIPE SALAMANCA RAMOS  "/>
    <x v="3"/>
    <x v="0"/>
    <x v="24"/>
    <s v="Pedro Andrés Manosalva Rincón"/>
    <x v="1"/>
    <s v="COORDINACIÓN OPERATIVA"/>
    <x v="1"/>
    <n v="30"/>
    <s v="20231140220782  "/>
    <d v="2023-04-14T00:00:00"/>
    <s v="_x0009_20231000083271"/>
    <d v="2023-07-25T00:00:00"/>
    <n v="66"/>
    <x v="14"/>
    <x v="2"/>
    <s v="25-05-2023 16:06 PM_x0009_Archivar_x0009_Pedro Andrés Manosalva Rincón_x0009_se da respuesta para fines pertinentes."/>
    <d v="2023-07-25T00:00:00"/>
    <s v="Pdf"/>
    <s v="Si"/>
    <s v="N/A"/>
    <s v="N/A"/>
  </r>
  <r>
    <x v="0"/>
    <x v="1"/>
    <x v="11"/>
    <s v="PROCURADURIA PROVINCIAL DE INSTRUCCION CARTAGENA  "/>
    <x v="2"/>
    <x v="3"/>
    <x v="25"/>
    <s v="Jorge Restrepo Sanguino"/>
    <x v="1"/>
    <s v="FORMULACIÓN, ACTUALIZACIÓN ,ACOMPAÑAMINETO NORMATIVO Y OPERATIVO"/>
    <x v="5"/>
    <n v="10"/>
    <s v="20231140220812  "/>
    <d v="2023-04-14T00:00:00"/>
    <n v="20232110083041"/>
    <d v="2023-05-03T00:00:00"/>
    <n v="12"/>
    <x v="3"/>
    <x v="1"/>
    <s v="03-05-2023 09:18 AM_x0009_Archivar_x0009_Jorge Restrepo Sanguino_x0009_SE DIO RESPUESTA MEDIANTE OFICIO N° 20232110083041 EL 3/5/2023"/>
    <d v="2023-05-03T00:00:00"/>
    <s v="Pdf"/>
    <s v="Si"/>
    <s v="N/A"/>
    <m/>
  </r>
  <r>
    <x v="0"/>
    <x v="1"/>
    <x v="9"/>
    <s v="CUERPO DE BOMBEROS VOLUNTARIOS DE ACACIAS  "/>
    <x v="1"/>
    <x v="2"/>
    <x v="26"/>
    <s v="Andrea Bibiana Castañeda Durán  "/>
    <x v="1"/>
    <s v="FORMULACIÓN, ACTUALIZACIÓN ,ACOMPAÑAMINETO NORMATIVO Y OPERATIVO"/>
    <x v="1"/>
    <n v="30"/>
    <s v="20231140220832  "/>
    <d v="2023-04-14T00:00:00"/>
    <s v="20232110086121_x0009_"/>
    <d v="2023-06-02T00:00:00"/>
    <n v="33"/>
    <x v="0"/>
    <x v="2"/>
    <s v="02-06-2023 09:27 AM_x0009_Archivar_x0009_Andrea Bibiana Castañeda Durán_x0009_SE DIO TRÁMITE CON RAD. 20232110086121 ENVIADO EL 02/06/23"/>
    <d v="2023-06-02T00:00:00"/>
    <s v="Pdf"/>
    <s v="Si"/>
    <s v="N/A"/>
    <s v="Documento sin firma"/>
  </r>
  <r>
    <x v="0"/>
    <x v="1"/>
    <x v="12"/>
    <s v="VEEDURIA CIUDADANA VIGIAS DEL CAFE  "/>
    <x v="0"/>
    <x v="2"/>
    <x v="27"/>
    <s v="Orlando Murillo Lopez"/>
    <x v="1"/>
    <s v="INSPECCIÓN, VIGILANCIA Y CONTROL "/>
    <x v="2"/>
    <n v="15"/>
    <s v="20231140220842  "/>
    <d v="2023-04-17T00:00:00"/>
    <n v="20232110082421"/>
    <d v="2023-04-27T00:00:00"/>
    <n v="8"/>
    <x v="15"/>
    <x v="1"/>
    <s v="20-04-2023 21:38 PM_x0009_Archivar_x0009_Orlando Murillo Lopez_x0009_Se dio respuesta bajo el radicado No. 20232110082421"/>
    <d v="2023-07-24T00:00:00"/>
    <s v="Pdf"/>
    <s v="Si"/>
    <s v="N/A"/>
    <m/>
  </r>
  <r>
    <x v="0"/>
    <x v="1"/>
    <x v="0"/>
    <s v="JOSE DAVID GARCíA  "/>
    <x v="3"/>
    <x v="2"/>
    <x v="28"/>
    <s v="Jorge Restrepo Sanguino"/>
    <x v="1"/>
    <s v="FORMULACIÓN, ACTUALIZACIÓN ,ACOMPAÑAMINETO NORMATIVO Y OPERATIVO"/>
    <x v="3"/>
    <n v="15"/>
    <s v="20231140220932  "/>
    <d v="2023-04-17T00:00:00"/>
    <n v="20232110083051"/>
    <d v="2023-05-03T00:00:00"/>
    <n v="11"/>
    <x v="4"/>
    <x v="1"/>
    <s v="03-05-2023 09:26 AM_x0009_Archivar_x0009_Jorge Restrepo Sanguino_x0009_SE DIO RESPUESTA MEDIANTE OFICIO N° 20232110083051 EL 3/5/2023"/>
    <d v="2023-05-03T00:00:00"/>
    <s v="Pdf"/>
    <s v="Si"/>
    <s v="N/A"/>
    <m/>
  </r>
  <r>
    <x v="0"/>
    <x v="1"/>
    <x v="0"/>
    <s v="JOSE RICARDO SANCHEZ  "/>
    <x v="3"/>
    <x v="0"/>
    <x v="10"/>
    <s v="Pedro Andrés Manosalva Rincón"/>
    <x v="1"/>
    <s v="COORDINACIÓN OPERATIVA"/>
    <x v="4"/>
    <n v="10"/>
    <s v="20231140220992  "/>
    <d v="2023-04-17T00:00:00"/>
    <n v="20231000091871"/>
    <d v="2023-07-25T00:00:00"/>
    <n v="65"/>
    <x v="16"/>
    <x v="2"/>
    <s v="27-04-2023 09:41 AM_x0009_Archivar_x0009_Pedro Andrés Manosalva Rincón_x0009_se da respuesta vía correo de citel, y posterior llamada telefónica."/>
    <d v="2023-07-25T00:00:00"/>
    <s v="Pdf"/>
    <s v="Si"/>
    <s v="N/A"/>
    <s v="N/A"/>
  </r>
  <r>
    <x v="0"/>
    <x v="1"/>
    <x v="8"/>
    <s v="ALCALDIA CERINZA BOYACA "/>
    <x v="2"/>
    <x v="0"/>
    <x v="29"/>
    <s v="Pedro Andrés Manosalva Rincón"/>
    <x v="1"/>
    <s v="COORDINACIÓN OPERATIVA"/>
    <x v="4"/>
    <n v="10"/>
    <s v="20231140221062  "/>
    <d v="2023-04-17T00:00:00"/>
    <s v="20231000083111_x0009_"/>
    <d v="2023-04-27T00:00:00"/>
    <n v="8"/>
    <x v="15"/>
    <x v="1"/>
    <s v="27-04-2023 15:22 PM_x0009_Archivar_x0009_Pedro Andrés Manosalva Rincón_x0009_se da respuesta desde el correo de respuesta ciudadano para fines pertinentes."/>
    <d v="2023-07-25T00:00:00"/>
    <s v="Pdf"/>
    <s v="Si"/>
    <s v="N/A"/>
    <s v="N/A"/>
  </r>
  <r>
    <x v="0"/>
    <x v="1"/>
    <x v="0"/>
    <s v="CARLA MARTINEZ  "/>
    <x v="0"/>
    <x v="2"/>
    <x v="30"/>
    <s v="Andrea Bibiana Castañeda Durán  "/>
    <x v="1"/>
    <s v="FORMULACIÓN, ACTUALIZACIÓN ,ACOMPAÑAMINETO NORMATIVO Y OPERATIVO"/>
    <x v="3"/>
    <n v="15"/>
    <s v="20231140221162  "/>
    <d v="2023-04-17T00:00:00"/>
    <n v="20232110083011"/>
    <d v="2023-04-27T00:00:00"/>
    <n v="8"/>
    <x v="15"/>
    <x v="1"/>
    <s v="27-04-2023 10:44 AM_x0009_Archivar_x0009_Andrea Bibiana Castañeda Durán_x0009_SE DIO TRÁMITE CON RAD. 20232110083011 ENVIADO EL 27/4/23"/>
    <d v="2023-04-27T00:00:00"/>
    <s v="Pdf"/>
    <s v="Si"/>
    <s v="N/A"/>
    <s v="N/A"/>
  </r>
  <r>
    <x v="0"/>
    <x v="1"/>
    <x v="13"/>
    <s v="CUERPO DE BOMBEROS VOLUNTARIOS DE VILLAMARIA CALDAS  "/>
    <x v="1"/>
    <x v="2"/>
    <x v="31"/>
    <s v="Jorge Restrepo Sanguino"/>
    <x v="1"/>
    <s v="FORMULACIÓN, ACTUALIZACIÓN ,ACOMPAÑAMINETO NORMATIVO Y OPERATIVO"/>
    <x v="1"/>
    <n v="30"/>
    <s v="20231140221172  "/>
    <d v="2023-04-17T00:00:00"/>
    <n v="20232110084571"/>
    <d v="2023-05-23T00:00:00"/>
    <n v="24"/>
    <x v="17"/>
    <x v="1"/>
    <s v="29-05-2023 11:38 AM_x0009_Digitalizacion Radicado(Asoc. Imagen Web)_x0009_Jorge Restrepo Sanguino_x0009_DOCUMENTO"/>
    <d v="2023-07-24T00:00:00"/>
    <s v="Pdf"/>
    <s v="Si"/>
    <s v="N/A"/>
    <m/>
  </r>
  <r>
    <x v="0"/>
    <x v="1"/>
    <x v="13"/>
    <s v="MICHAEL CAMILO ANDREASEN  "/>
    <x v="3"/>
    <x v="3"/>
    <x v="32"/>
    <s v="Julio Cesar Garcia Triana"/>
    <x v="1"/>
    <s v="INSPECCIÓN, VIGILANCIA Y CONTROL "/>
    <x v="3"/>
    <n v="15"/>
    <s v="20231140221472  "/>
    <d v="2023-04-20T00:00:00"/>
    <s v="20232150082601_x0009_"/>
    <d v="2023-04-27T00:00:00"/>
    <n v="5"/>
    <x v="9"/>
    <x v="1"/>
    <s v="30-04-2023 13:38 PM_x0009_Archivar_x0009_Julio Cesar Garcia Triana_x0009_se envia respuesta por atencion al ciudadano el 27 de abril de 2022, archivese"/>
    <d v="2023-07-24T00:00:00"/>
    <s v="Pdf"/>
    <s v="Si"/>
    <s v="N/A"/>
    <m/>
  </r>
  <r>
    <x v="0"/>
    <x v="1"/>
    <x v="8"/>
    <s v="ALCALDIA TUTAZA BOYACA "/>
    <x v="2"/>
    <x v="0"/>
    <x v="33"/>
    <s v="Pedro Andrés Manosalva Rincón"/>
    <x v="1"/>
    <s v="COORDINACIÓN OPERATIVA"/>
    <x v="4"/>
    <n v="10"/>
    <s v="20231140221482  "/>
    <d v="2023-04-20T00:00:00"/>
    <n v="20231000083121"/>
    <d v="2023-04-27T00:00:00"/>
    <n v="5"/>
    <x v="9"/>
    <x v="1"/>
    <s v="27-04-2023 15:22 PM_x0009_Archivar_x0009_Pedro Andrés Manosalva Rincón_x0009_se da respuesta vía correo electrónico de respuesta ciudadano, para fines pertinentes."/>
    <d v="2023-07-25T00:00:00"/>
    <s v="Pdf"/>
    <s v="Si"/>
    <s v="N/A"/>
    <s v="N/A"/>
  </r>
  <r>
    <x v="0"/>
    <x v="1"/>
    <x v="14"/>
    <s v="CHRISTIAN ANDRES MONSALVE CORCHO  "/>
    <x v="3"/>
    <x v="2"/>
    <x v="34"/>
    <s v="_x0009_Andrés Fernando Muñoz Cabrera"/>
    <x v="1"/>
    <s v="_x0009_FORTALECIMIENTO BOMBERIL PARA LA RESPUESTA"/>
    <x v="3"/>
    <n v="15"/>
    <s v="20231140221492  "/>
    <d v="2023-04-20T00:00:00"/>
    <m/>
    <d v="2023-05-31T00:00:00"/>
    <n v="27"/>
    <x v="7"/>
    <x v="0"/>
    <m/>
    <m/>
    <m/>
    <m/>
    <m/>
    <m/>
  </r>
  <r>
    <x v="0"/>
    <x v="1"/>
    <x v="5"/>
    <s v="ALCALDIA MUNICIPAL DE NILO SECRETARIA DE GOBIERNO  "/>
    <x v="2"/>
    <x v="2"/>
    <x v="35"/>
    <s v="Jorge Restrepo Sanguino"/>
    <x v="1"/>
    <s v="FORMULACIÓN, ACTUALIZACIÓN ,ACOMPAÑAMINETO NORMATIVO Y OPERATIVO"/>
    <x v="1"/>
    <n v="30"/>
    <s v="20231140221582  "/>
    <d v="2023-04-20T00:00:00"/>
    <n v="20232110084581"/>
    <d v="2023-05-23T00:00:00"/>
    <n v="21"/>
    <x v="18"/>
    <x v="1"/>
    <s v="23-05-2023 17:26 PM_x0009_Digitalizacion Radicado(Asoc. Imagen Web)_x0009_Jorge Restrepo Sanguino_x0009_SE ENVIO POR CORREO ELECTRONICO EL 23/5/2023"/>
    <d v="2023-07-24T00:00:00"/>
    <s v="Pdf"/>
    <s v="Si"/>
    <s v="N/A"/>
    <m/>
  </r>
  <r>
    <x v="0"/>
    <x v="1"/>
    <x v="0"/>
    <s v="ASOCIACION COLOMBIANA DE PROFESIONALES EN ATENCION PREHOSPITALARIA, EMERGENCIAS Y DESASTRES  "/>
    <x v="0"/>
    <x v="0"/>
    <x v="36"/>
    <s v="Carlos Armando López Barrera "/>
    <x v="2"/>
    <s v="GESTIÓN JURÍDICA"/>
    <x v="3"/>
    <n v="15"/>
    <s v="20231140221622  "/>
    <d v="2023-04-20T00:00:00"/>
    <m/>
    <d v="2023-05-31T00:00:00"/>
    <n v="27"/>
    <x v="7"/>
    <x v="0"/>
    <m/>
    <m/>
    <m/>
    <m/>
    <m/>
    <m/>
  </r>
  <r>
    <x v="0"/>
    <x v="1"/>
    <x v="0"/>
    <s v="CARLA MARTINEZ  "/>
    <x v="0"/>
    <x v="2"/>
    <x v="30"/>
    <s v="Jorge Restrepo Sanguino"/>
    <x v="1"/>
    <s v="FORMULACIÓN, ACTUALIZACIÓN ,ACOMPAÑAMINETO NORMATIVO Y OPERATIVO"/>
    <x v="1"/>
    <n v="30"/>
    <s v="20231140221712  "/>
    <d v="2023-04-20T00:00:00"/>
    <n v="20232110084591"/>
    <d v="2023-05-23T00:00:00"/>
    <n v="21"/>
    <x v="18"/>
    <x v="1"/>
    <s v="023 17:36 PM_x0009_Archivar_x0009_Jorge Restrepo Sanguino_x0009_SE DIO RESPUESTA MEDIANTE OFICIO N°20232110084591 EL 23/5/2023"/>
    <d v="2023-07-24T00:00:00"/>
    <s v="Pdf"/>
    <s v="Si"/>
    <s v="N/A"/>
    <m/>
  </r>
  <r>
    <x v="0"/>
    <x v="1"/>
    <x v="11"/>
    <s v="CUERPO DE BOMBEROS VOLUNTARIOS DE CLEMENCIA BOLIVAR  "/>
    <x v="1"/>
    <x v="1"/>
    <x v="37"/>
    <s v="Melba Vidal"/>
    <x v="1"/>
    <s v="INSPECCIÓN, VIGILANCIA Y CONTROL "/>
    <x v="3"/>
    <n v="15"/>
    <s v="20231140221772  "/>
    <d v="2023-04-21T00:00:00"/>
    <s v="N/A"/>
    <d v="2023-04-24T00:00:00"/>
    <n v="1"/>
    <x v="8"/>
    <x v="1"/>
    <s v="09-05-2023 21:20 PM_x0009_Archivar_x0009_Melba Vidal_x0009_se realizó acompañamiento virtual en la asmblea del CBV de clemencia, en documentos estan el acta y el soporte del correo"/>
    <s v="N/A"/>
    <s v="N/A"/>
    <s v="N/A"/>
    <s v="N/A"/>
    <s v="Evidencia de asamblea anexada"/>
  </r>
  <r>
    <x v="0"/>
    <x v="1"/>
    <x v="10"/>
    <s v="CUERPO DE BOMBEROS VOLUNTARIOS DE SABANETA  "/>
    <x v="1"/>
    <x v="4"/>
    <x v="38"/>
    <s v="Mauricio Delgado Perdomo"/>
    <x v="1"/>
    <s v="EDUCACIÓN NACIONAL PARA BOMBEROS  "/>
    <x v="1"/>
    <n v="30"/>
    <s v="20231140221822  "/>
    <d v="2023-04-21T00:00:00"/>
    <n v="20232140087331"/>
    <d v="2023-05-31T00:00:00"/>
    <n v="26"/>
    <x v="19"/>
    <x v="2"/>
    <s v="01-06-2023 11:37 AM_x0009_Archivar_x0009_Mauricio Delgado Perdomo_x0009_SE RESPONDE MEDIANTE RADICADO 20231140221822 - 20232140087331 Inquietud inscripcion TLB-ESFOBOM"/>
    <s v="N/A"/>
    <s v="Word"/>
    <s v="N/A"/>
    <s v="N/A"/>
    <s v="No se tiene evidencia de respuesta"/>
  </r>
  <r>
    <x v="0"/>
    <x v="1"/>
    <x v="0"/>
    <s v="PROCURADURIA DIRECCION NACIONAL DE INVESTIGACIONES ESPECIALES  "/>
    <x v="4"/>
    <x v="0"/>
    <x v="39"/>
    <s v="Carlos Armando López Barrera "/>
    <x v="2"/>
    <s v="GESTIÓN JURÍDICA"/>
    <x v="5"/>
    <n v="10"/>
    <s v="20231140221942  "/>
    <d v="2023-04-21T00:00:00"/>
    <m/>
    <d v="2023-05-31T00:00:00"/>
    <n v="26"/>
    <x v="19"/>
    <x v="0"/>
    <m/>
    <m/>
    <m/>
    <m/>
    <m/>
    <m/>
  </r>
  <r>
    <x v="0"/>
    <x v="1"/>
    <x v="2"/>
    <s v="FRANKLIN ROLANDO CANO VALCARCEL "/>
    <x v="3"/>
    <x v="0"/>
    <x v="40"/>
    <s v="Carlos Armando López Barrera "/>
    <x v="2"/>
    <s v="GESTIÓN JURÍDICA"/>
    <x v="3"/>
    <n v="15"/>
    <s v="20231140221982  "/>
    <d v="2023-04-22T00:00:00"/>
    <m/>
    <d v="2023-05-31T00:00:00"/>
    <n v="25"/>
    <x v="20"/>
    <x v="0"/>
    <m/>
    <m/>
    <m/>
    <m/>
    <m/>
    <m/>
  </r>
  <r>
    <x v="0"/>
    <x v="1"/>
    <x v="5"/>
    <s v="CUERPO DE BOMBEROS VOLUNTARIOS DE SUESCA - CUNDINAMARCA  "/>
    <x v="1"/>
    <x v="2"/>
    <x v="41"/>
    <s v="Edgar Alexander Maya Lopez "/>
    <x v="1"/>
    <s v="EDUCACIÓN NACIONAL PARA BOMBEROS  "/>
    <x v="1"/>
    <n v="30"/>
    <s v="20231140222062  "/>
    <d v="2023-04-22T00:00:00"/>
    <s v="_x0009_20232140084361"/>
    <d v="2023-05-24T00:00:00"/>
    <n v="20"/>
    <x v="2"/>
    <x v="1"/>
    <s v="24-05-2023 12:03 PM_x0009_Archivar_x0009_Edgar Alexander Maya Lopez_x0009_Se da respuesta con radicado DNBC N° 20232140084361, se envia el 24/05/2023"/>
    <s v="N/A"/>
    <s v="Word"/>
    <s v="Si"/>
    <s v="N/A"/>
    <s v="Documento sin firma"/>
  </r>
  <r>
    <x v="0"/>
    <x v="1"/>
    <x v="0"/>
    <s v="JUAN CARLOS ZULUAGA RENGIFO  "/>
    <x v="3"/>
    <x v="0"/>
    <x v="42"/>
    <s v="TATIANA HERRERA  "/>
    <x v="1"/>
    <s v="FORTALECIMIENTO BOMBERIL PARA LA RESPUESTA "/>
    <x v="3"/>
    <n v="15"/>
    <s v="20231140222122  "/>
    <d v="2023-04-22T00:00:00"/>
    <n v="20232130084421"/>
    <d v="2023-05-23T00:00:00"/>
    <n v="19"/>
    <x v="21"/>
    <x v="2"/>
    <s v="23-05-2023 14:26 PM_x0009_Archivar_x0009_TATIANA HERRERA_x0009_Se da respuesta con el oficio No. 20232130084421, el día 23052023 del correo respuestasatencionciudadano@dnbc.gov.co"/>
    <m/>
    <m/>
    <m/>
    <m/>
    <s v="Se modifica radicado de entrada"/>
  </r>
  <r>
    <x v="0"/>
    <x v="1"/>
    <x v="5"/>
    <s v="GERMAN BARRERO TORRES "/>
    <x v="3"/>
    <x v="2"/>
    <x v="43"/>
    <s v="Julio Cesar Garcia Triana"/>
    <x v="1"/>
    <s v="INSPECCIÓN, VIGILANCIA Y CONTROL "/>
    <x v="1"/>
    <n v="30"/>
    <s v="20231140222202  "/>
    <d v="2023-04-22T00:00:00"/>
    <n v="20232150083191"/>
    <d v="2023-05-09T00:00:00"/>
    <n v="10"/>
    <x v="5"/>
    <x v="1"/>
    <s v="09-05-2023 15:07 PM_x0009_Archivar_x0009_Julio Cesar Garcia Triana_x0009_SE ENVIA RESPUESTA POR EL CORREO DE ATENCION EL 09 DE MAYO DE 2023 ARCHIVESE"/>
    <s v="N/A"/>
    <s v="Word"/>
    <s v="N/A"/>
    <s v="N/A"/>
    <s v="Documento salida en Orfeo sin firma"/>
  </r>
  <r>
    <x v="0"/>
    <x v="1"/>
    <x v="2"/>
    <s v="LUZ HENRY MONTAÑO  "/>
    <x v="2"/>
    <x v="3"/>
    <x v="44"/>
    <s v="Melba Vidal"/>
    <x v="1"/>
    <s v="INSPECCIÓN, VIGILANCIA Y CONTROL "/>
    <x v="0"/>
    <n v="5"/>
    <s v="20231140222242  "/>
    <d v="2023-04-23T00:00:00"/>
    <n v="20232150083261"/>
    <d v="2023-05-09T00:00:00"/>
    <n v="10"/>
    <x v="5"/>
    <x v="2"/>
    <s v="29-05-2023 15:40 PM_x0009_Archivar_x0009_Melba Vidal_x0009_Respuesta enviada el 9 de mayo del 2023 con radicado No 20232150083261"/>
    <d v="2023-07-24T00:00:00"/>
    <s v="Pdf"/>
    <s v="Si"/>
    <s v="N/A"/>
    <m/>
  </r>
  <r>
    <x v="0"/>
    <x v="1"/>
    <x v="15"/>
    <s v="GOBERNACION DEL PUTUMAYO  "/>
    <x v="2"/>
    <x v="2"/>
    <x v="45"/>
    <s v="Andrea Bibiana Castañeda Durán  "/>
    <x v="1"/>
    <s v="FORMULACIÓN, ACTUALIZACIÓN ,ACOMPAÑAMINETO NORMATIVO Y OPERATIVO"/>
    <x v="2"/>
    <n v="15"/>
    <s v="20231140222292  "/>
    <d v="2023-04-23T00:00:00"/>
    <n v="20232110083001"/>
    <d v="2023-04-27T00:00:00"/>
    <n v="3"/>
    <x v="22"/>
    <x v="1"/>
    <s v="27-04-2023 10:51 AM_x0009_Archivar_x0009_Andrea Bibiana Castañeda Durán_x0009_SE DIO TRÁMITE CON RAD. 20232110083001 ENVIADO EL 27/4/23"/>
    <d v="2023-04-27T00:00:00"/>
    <s v="Pdf"/>
    <s v="Si"/>
    <s v="N/A"/>
    <s v="N/A"/>
  </r>
  <r>
    <x v="0"/>
    <x v="1"/>
    <x v="16"/>
    <s v="CARLOS ALBERTO PRADA CALDERON  "/>
    <x v="3"/>
    <x v="2"/>
    <x v="46"/>
    <s v="Edgar Alexander Maya Lopez "/>
    <x v="1"/>
    <s v="EDUCACIÓN NACIONAL PARA BOMBEROS  "/>
    <x v="1"/>
    <n v="30"/>
    <s v="20231140222392  "/>
    <d v="2023-04-24T00:00:00"/>
    <n v="20232140086891"/>
    <d v="2023-06-08T00:00:00"/>
    <n v="31"/>
    <x v="23"/>
    <x v="2"/>
    <s v="30-05-2023 10:54 AM_x0009_Cambio Vinculacion Documento_x0009_Edgar Alexander Maya Lopez_x0009_*Se incluyo Vinculacion Documento* (20232140086891) Tipo (Asociado de)"/>
    <d v="2023-06-08T00:00:00"/>
    <s v="Pdf"/>
    <s v="Si"/>
    <s v="N/A"/>
    <m/>
  </r>
  <r>
    <x v="0"/>
    <x v="1"/>
    <x v="17"/>
    <s v="COMITE DEPARTAMENTAL CAQUETA  "/>
    <x v="2"/>
    <x v="1"/>
    <x v="47"/>
    <s v="Melba Vidal"/>
    <x v="1"/>
    <s v="INSPECCIÓN, VIGILANCIA Y CONTROL "/>
    <x v="2"/>
    <n v="15"/>
    <s v="20231140222442  "/>
    <d v="2023-04-24T00:00:00"/>
    <n v="20232150084311"/>
    <d v="2023-05-23T00:00:00"/>
    <n v="19"/>
    <x v="21"/>
    <x v="2"/>
    <s v="29-05-2023 15:42 PM_x0009_Archivar_x0009_Melba Vidal_x0009_Respuesta enviada el 23 de mayo del 2023 con radicado No 20232150084311"/>
    <d v="2023-07-24T00:00:00"/>
    <s v="Pdf"/>
    <s v="Si"/>
    <s v="N/A"/>
    <m/>
  </r>
  <r>
    <x v="0"/>
    <x v="1"/>
    <x v="16"/>
    <s v="JOHANA SEPULVEDA  "/>
    <x v="3"/>
    <x v="2"/>
    <x v="48"/>
    <s v="JUAN JOSE MALVEHY GARCIA  "/>
    <x v="1"/>
    <s v="INSPECCIÓN, VIGILANCIA Y CONTROL "/>
    <x v="3"/>
    <n v="15"/>
    <s v="20231140222492  "/>
    <d v="2023-04-24T00:00:00"/>
    <s v="20232150083181-20232150083171 "/>
    <d v="2023-05-09T00:00:00"/>
    <n v="10"/>
    <x v="5"/>
    <x v="1"/>
    <s v="23-05-2023 11:06 AM_x0009_Archivar_x0009_JUAN JOSE MALVEHY GARCIA_x0009_Nos permitimos anexar Radicado No. 20232150083181 y anexo para su conocimiento y fines pertinentes. y Nos permitimos anexar Radicado No. 20232150083171 para su conocimiento y fines pertinentes. 09/05/23"/>
    <d v="2023-07-24T00:00:00"/>
    <s v="Pdf"/>
    <s v="Si"/>
    <s v="N/A"/>
    <m/>
  </r>
  <r>
    <x v="0"/>
    <x v="1"/>
    <x v="7"/>
    <s v="CUERPO DE BOMBEROS VOLUNTARIOS DE CALOTO - CAUCA  "/>
    <x v="1"/>
    <x v="2"/>
    <x v="49"/>
    <s v="Andrea Bibiana Castañeda Durán  "/>
    <x v="1"/>
    <s v="FORMULACIÓN, ACTUALIZACIÓN ,ACOMPAÑAMINETO NORMATIVO Y OPERATIVO"/>
    <x v="1"/>
    <n v="30"/>
    <s v="20231140222632  "/>
    <d v="2023-04-24T00:00:00"/>
    <n v="20232110083081"/>
    <d v="2023-06-08T00:00:00"/>
    <n v="31"/>
    <x v="23"/>
    <x v="2"/>
    <s v="05-07-2023 15:15 PM Archivar Andrea Bibiana Castañeda Durán SE DIO EL TRÁMITE CORRESPONDIENTE"/>
    <d v="2023-06-08T00:00:00"/>
    <s v="Pdf"/>
    <s v="Si"/>
    <s v="N/A"/>
    <m/>
  </r>
  <r>
    <x v="0"/>
    <x v="1"/>
    <x v="0"/>
    <s v="FLORALBA RAMOS MURCIA  "/>
    <x v="3"/>
    <x v="2"/>
    <x v="50"/>
    <s v="Jorge Restrepo Sanguino"/>
    <x v="1"/>
    <s v="FORMULACIÓN, ACTUALIZACIÓN ,ACOMPAÑAMINETO NORMATIVO Y OPERATIVO"/>
    <x v="3"/>
    <n v="15"/>
    <s v="20231140222682  "/>
    <d v="2023-04-25T00:00:00"/>
    <n v="20232110086491"/>
    <d v="2023-06-07T00:00:00"/>
    <n v="29"/>
    <x v="24"/>
    <x v="2"/>
    <s v="07-06-2023 16:05 PM Archivar Jorge Restrepo Sanguino SE DIO RESPUESTA MEDIANTE OFICIO N°20232110086491 EL 7/6/2023"/>
    <d v="2023-06-07T00:00:00"/>
    <s v="Pdf"/>
    <s v="Si"/>
    <s v="N/A"/>
    <m/>
  </r>
  <r>
    <x v="0"/>
    <x v="1"/>
    <x v="18"/>
    <s v="ALCALDÍA DE DIBULLA LA GUAJIRA "/>
    <x v="2"/>
    <x v="3"/>
    <x v="51"/>
    <s v="Orlando Murillo Lopez"/>
    <x v="1"/>
    <s v="INSPECCIÓN, VIGILANCIA Y CONTROL "/>
    <x v="4"/>
    <n v="10"/>
    <s v="20231140222742  "/>
    <d v="2023-04-25T00:00:00"/>
    <n v="20232110083241"/>
    <d v="2023-05-11T00:00:00"/>
    <n v="11"/>
    <x v="4"/>
    <x v="2"/>
    <s v="02-05-2023 23:57 PM Archivar Orlando Murillo Lopez Se dio respuesta con radicado No. 20232110083241"/>
    <d v="2023-07-24T00:00:00"/>
    <s v="Pdf"/>
    <s v="Si"/>
    <s v="N/A"/>
    <m/>
  </r>
  <r>
    <x v="0"/>
    <x v="1"/>
    <x v="6"/>
    <s v="MANUEL ENRIQUE SALAZAR HERNANDEZ "/>
    <x v="3"/>
    <x v="4"/>
    <x v="52"/>
    <s v="Edgar Alexander Maya Lopez "/>
    <x v="1"/>
    <s v="EDUCACIÓN NACIONAL PARA BOMBEROS  "/>
    <x v="3"/>
    <n v="15"/>
    <s v="20231140222832  "/>
    <d v="2023-04-25T00:00:00"/>
    <n v="20232140082891"/>
    <d v="2023-04-26T00:00:00"/>
    <n v="1"/>
    <x v="8"/>
    <x v="1"/>
    <s v="26-04-2023 14:48 PM_x0009_Archivar_x0009_Edgar Alexander Maya Lopez_x0009_Se da respuesta con radicado DNBC N° 20232140082891 se deja evidencia en digital"/>
    <d v="2023-04-26T00:00:00"/>
    <s v="Pdf"/>
    <s v="Si"/>
    <s v="N/A"/>
    <s v="N/A"/>
  </r>
  <r>
    <x v="0"/>
    <x v="1"/>
    <x v="0"/>
    <s v="HR. JAIME RODRIGUEZ CONTRERAS  "/>
    <x v="4"/>
    <x v="0"/>
    <x v="53"/>
    <s v="Carlos Armando López Barrera "/>
    <x v="0"/>
    <s v="GESTIÓN CONTRACTUAL "/>
    <x v="0"/>
    <n v="5"/>
    <s v="20231140222912  "/>
    <d v="2023-04-25T00:00:00"/>
    <m/>
    <d v="2023-06-01T00:00:00"/>
    <n v="25"/>
    <x v="20"/>
    <x v="0"/>
    <m/>
    <m/>
    <m/>
    <m/>
    <m/>
    <s v="No hay nada de evidencias"/>
  </r>
  <r>
    <x v="0"/>
    <x v="1"/>
    <x v="6"/>
    <s v="CUERPO DE BOMBEROS VOLUNTARIOS DE ZAPATOCA - SANTANDER  "/>
    <x v="1"/>
    <x v="1"/>
    <x v="54"/>
    <s v="Ronny Estiven Romero Velandia"/>
    <x v="1"/>
    <s v="FORMULACIÓN, ACTUALIZACIÓN ,ACOMPAÑAMINETO NORMATIVO Y OPERATIVO"/>
    <x v="4"/>
    <n v="10"/>
    <s v="20231140223052  "/>
    <d v="2023-04-26T00:00:00"/>
    <n v="20232110082861"/>
    <d v="2023-06-01T00:00:00"/>
    <n v="24"/>
    <x v="17"/>
    <x v="0"/>
    <s v="05-05-2023 09:37 AM_x0009_Archivar_x0009_Ronny Estiven Romero Velandia_x0009_TRAMITADO CON RADICADO 20232110082861 25/04/2023"/>
    <s v="N/A"/>
    <s v="Word"/>
    <s v="N/A"/>
    <s v="N/A"/>
    <s v="Sin evidencia de envio de respuesta y documentto final firmado"/>
  </r>
  <r>
    <x v="0"/>
    <x v="1"/>
    <x v="2"/>
    <s v="ALVARO JAVIER ANDRADE IZAO "/>
    <x v="3"/>
    <x v="2"/>
    <x v="55"/>
    <s v="Andrea Bibiana Castañeda Durán  "/>
    <x v="1"/>
    <s v="FORMULACIÓN, ACTUALIZACIÓN ,ACOMPAÑAMINETO NORMATIVO Y OPERATIVO"/>
    <x v="3"/>
    <n v="15"/>
    <s v="20231140223062  "/>
    <d v="2023-04-26T00:00:00"/>
    <n v="20232110086381"/>
    <d v="2023-06-07T00:00:00"/>
    <n v="28"/>
    <x v="25"/>
    <x v="2"/>
    <s v="08-06-2023 12:08 PM Archivar Andrea Bibiana Castañeda Durán SE DIO TRÁMITE CON RAD. 20232110086381 ENVIADO EL 7/6/23"/>
    <d v="2023-06-07T00:00:00"/>
    <s v="Pdf"/>
    <s v="Si"/>
    <s v="N/A"/>
    <m/>
  </r>
  <r>
    <x v="0"/>
    <x v="2"/>
    <x v="6"/>
    <s v="ALCALDIA MUNICIPAL ENCISO SANTANDER "/>
    <x v="2"/>
    <x v="2"/>
    <x v="56"/>
    <s v="Jorge Restrepo Sanguino"/>
    <x v="1"/>
    <s v="FORMULACIÓN, ACTUALIZACIÓN ,ACOMPAÑAMINETO NORMATIVO Y OPERATIVO"/>
    <x v="2"/>
    <n v="15"/>
    <s v="20231140223372  "/>
    <d v="2023-04-27T00:00:00"/>
    <n v="20232110085091"/>
    <d v="2023-05-23T00:00:00"/>
    <n v="16"/>
    <x v="26"/>
    <x v="2"/>
    <s v="23-05-2023 17:43 PM Archivar Jorge Restrepo Sanguino SE DIO RESPUESTA MEDIANTE OFICIO N°20232110085091 EL 23/5/2023"/>
    <d v="2023-07-24T00:00:00"/>
    <s v="Pdf"/>
    <s v="Si"/>
    <s v="N/A"/>
    <m/>
  </r>
  <r>
    <x v="0"/>
    <x v="2"/>
    <x v="4"/>
    <s v="DELEGACION DEPARTAMENTAL DE BOMBEROS DE TOLIMA  "/>
    <x v="1"/>
    <x v="1"/>
    <x v="57"/>
    <s v="Jorge Restrepo Sanguino"/>
    <x v="1"/>
    <s v="FORMULACIÓN, ACTUALIZACIÓN ,ACOMPAÑAMINETO NORMATIVO Y OPERATIVO"/>
    <x v="2"/>
    <n v="15"/>
    <s v="20231140223382  "/>
    <d v="2023-04-27T00:00:00"/>
    <n v="20232110083311"/>
    <d v="2023-05-09T00:00:00"/>
    <n v="7"/>
    <x v="10"/>
    <x v="1"/>
    <s v="09-05-2023 14:30 PM_x0009_Archivar_x0009_Jorge Restrepo Sanguino_x0009_SE ARCHIVA MEDIANTE OFICIO N° 20232110083311 EL 9/5/2023"/>
    <d v="2023-07-24T00:00:00"/>
    <s v="Pdf"/>
    <s v="Si"/>
    <s v="N/A"/>
    <m/>
  </r>
  <r>
    <x v="0"/>
    <x v="2"/>
    <x v="4"/>
    <s v="DELEGACION DEPARTAMENTAL DE BOMBEROS DE TOLIMA  "/>
    <x v="1"/>
    <x v="1"/>
    <x v="58"/>
    <s v="Jorge Restrepo Sanguino"/>
    <x v="1"/>
    <s v="FORMULACIÓN, ACTUALIZACIÓN ,ACOMPAÑAMINETO NORMATIVO Y OPERATIVO"/>
    <x v="2"/>
    <n v="15"/>
    <s v="20231140223392  "/>
    <d v="2023-04-27T00:00:00"/>
    <n v="20232110084041"/>
    <d v="2023-05-23T00:00:00"/>
    <n v="16"/>
    <x v="26"/>
    <x v="2"/>
    <s v="23-05-2023 09:23 AM_x0009_Archivar_x0009_Jorge Restrepo Sanguino_x0009_SE DIO RESPUESTA MEDIANTE OFICIO N° 20232110084041 EL 23/5/2023"/>
    <d v="2023-07-24T00:00:00"/>
    <s v="Pdf"/>
    <s v="Si"/>
    <s v="N/A"/>
    <m/>
  </r>
  <r>
    <x v="0"/>
    <x v="1"/>
    <x v="0"/>
    <s v="LEFCOM SAS  "/>
    <x v="0"/>
    <x v="2"/>
    <x v="59"/>
    <s v="Edgar Alexander Maya Lopez "/>
    <x v="1"/>
    <s v="EDUCACIÓN NACIONAL PARA BOMBEROS  "/>
    <x v="3"/>
    <n v="15"/>
    <s v="20231140223422  "/>
    <d v="2023-04-27T00:00:00"/>
    <n v="20232140086451"/>
    <d v="2023-06-08T00:00:00"/>
    <n v="28"/>
    <x v="25"/>
    <x v="2"/>
    <s v="08-06-2023 15:39 PM Archivar Edgar Alexander Maya Lopez Se da respuesta con radicado DNBC N° 20232140086451, se envia el 08/06/2023"/>
    <d v="2023-06-08T00:00:00"/>
    <s v="Pdf"/>
    <s v="Si"/>
    <s v="N/A"/>
    <m/>
  </r>
  <r>
    <x v="0"/>
    <x v="1"/>
    <x v="0"/>
    <s v="HEIDI ARIAS  "/>
    <x v="3"/>
    <x v="0"/>
    <x v="60"/>
    <s v="Edgar Alexander Maya Lopez"/>
    <x v="1"/>
    <s v="EDUCACIÓN NACIONAL PARA BOMBEROS  "/>
    <x v="1"/>
    <n v="30"/>
    <s v="20231140223442  "/>
    <d v="2023-04-27T00:00:00"/>
    <m/>
    <d v="2023-06-07T00:00:00"/>
    <n v="27"/>
    <x v="7"/>
    <x v="0"/>
    <m/>
    <m/>
    <m/>
    <m/>
    <m/>
    <m/>
  </r>
  <r>
    <x v="0"/>
    <x v="1"/>
    <x v="6"/>
    <s v="LUDWING MANTILLA CASTRO  "/>
    <x v="3"/>
    <x v="0"/>
    <x v="61"/>
    <s v="Andrés Fernando Muñoz Cabrera "/>
    <x v="1"/>
    <s v="FORTALECIMIENTO BOMBERIL PARA LA RESPUESTA "/>
    <x v="3"/>
    <n v="15"/>
    <s v="20231140223452  "/>
    <d v="2023-04-27T00:00:00"/>
    <m/>
    <d v="2023-06-01T00:00:00"/>
    <n v="23"/>
    <x v="27"/>
    <x v="0"/>
    <m/>
    <m/>
    <m/>
    <m/>
    <m/>
    <m/>
  </r>
  <r>
    <x v="0"/>
    <x v="1"/>
    <x v="6"/>
    <s v="DELEGACION DEPARTAMENTAL DE SANTANDER  "/>
    <x v="1"/>
    <x v="4"/>
    <x v="62"/>
    <s v="Maicol Villarreal Ospina"/>
    <x v="1"/>
    <s v="EDUCACIÓN NACIONAL PARA BOMBEROS  "/>
    <x v="2"/>
    <n v="15"/>
    <s v="20231140223472  "/>
    <d v="2023-04-27T00:00:00"/>
    <s v="_x0009_20232140083201"/>
    <d v="2023-06-01T00:00:00"/>
    <n v="23"/>
    <x v="27"/>
    <x v="0"/>
    <s v="05-05-2023 14:22 PM_x0009_Archivar_x0009_Maicol Villarreal Ospina_x0009_SE ANEXA SOPORTE DE RESPUESTA"/>
    <d v="2023-05-04T00:00:00"/>
    <s v="Pdf"/>
    <s v="N/A"/>
    <s v="N/A"/>
    <s v="Sin evidencia de envio de respuesta"/>
  </r>
  <r>
    <x v="0"/>
    <x v="1"/>
    <x v="16"/>
    <s v="MARCE CASTRO  "/>
    <x v="3"/>
    <x v="2"/>
    <x v="63"/>
    <s v="Andrea Bibiana Castañeda Durán  "/>
    <x v="1"/>
    <s v="FORMULACIÓN, ACTUALIZACIÓN ,ACOMPAÑAMINETO NORMATIVO Y OPERATIVO"/>
    <x v="3"/>
    <n v="15"/>
    <s v="20231140223482  "/>
    <d v="2023-04-27T00:00:00"/>
    <n v="20232110086411"/>
    <d v="2023-06-07T00:00:00"/>
    <n v="27"/>
    <x v="7"/>
    <x v="2"/>
    <s v="08-06-2023 12:06 PM Archivar Andrea Bibiana Castañeda Durán SE SIO TRÁMITE CON RAD 20232110086411 ENVIADO EL 8/6/23"/>
    <d v="2023-06-07T00:00:00"/>
    <s v="Pdf"/>
    <s v="Si"/>
    <s v="N/A"/>
    <m/>
  </r>
  <r>
    <x v="0"/>
    <x v="1"/>
    <x v="0"/>
    <s v="PROCURADURIA DIRECCION NACIONAL DE INVESTIGACIONES ESPECIALES  "/>
    <x v="4"/>
    <x v="5"/>
    <x v="39"/>
    <s v="Carlos Armando López Barrera "/>
    <x v="2"/>
    <s v="GESTIÓN JURÍDICA"/>
    <x v="5"/>
    <n v="10"/>
    <s v="20231140223522  "/>
    <d v="2023-04-27T00:00:00"/>
    <m/>
    <d v="2023-06-01T00:00:00"/>
    <n v="23"/>
    <x v="27"/>
    <x v="0"/>
    <m/>
    <m/>
    <m/>
    <m/>
    <m/>
    <m/>
  </r>
  <r>
    <x v="0"/>
    <x v="1"/>
    <x v="16"/>
    <s v="JONATHAN FERNEY ROJAS CORCHUELO  "/>
    <x v="3"/>
    <x v="4"/>
    <x v="52"/>
    <s v="Mauricio Delgado Perdomo"/>
    <x v="1"/>
    <s v="EDUCACIÓN NACIONAL PARA BOMBEROS  "/>
    <x v="3"/>
    <n v="15"/>
    <s v="20231140223532  "/>
    <d v="2023-04-27T00:00:00"/>
    <s v="N/A"/>
    <d v="2023-04-28T00:00:00"/>
    <n v="1"/>
    <x v="8"/>
    <x v="1"/>
    <s v="28-04-2023 14:08 PM_x0009_Archivar_x0009_Mauricio Delgado Perdomo_x0009_Se responde por correo electrónico, se adjunta imagen"/>
    <s v="N/A"/>
    <s v="N/A"/>
    <s v="Si"/>
    <s v="N/A"/>
    <s v="No se crea radicado de salida"/>
  </r>
  <r>
    <x v="0"/>
    <x v="2"/>
    <x v="0"/>
    <s v="SOL GOMEZ  "/>
    <x v="3"/>
    <x v="0"/>
    <x v="64"/>
    <s v="Viviana Gonzalez Cano "/>
    <x v="0"/>
    <s v="GESTIÓN DE ASUNTOS DISCIPLINARIOS "/>
    <x v="6"/>
    <n v="15"/>
    <s v="20231140223632  "/>
    <d v="2023-04-28T00:00:00"/>
    <m/>
    <d v="2023-06-01T00:00:00"/>
    <n v="22"/>
    <x v="28"/>
    <x v="0"/>
    <s v="30-05-2023 10:49 AM_x0009_Archivar_x0009_Viviana Gonzalez Cano_x0009_se da respuesta al peticionario vía correo electrónico, por el subdirector administrativo y financiero. el 24 de mayo de 2023."/>
    <m/>
    <m/>
    <m/>
    <m/>
    <s v="Sin evidencia de envio de respuesta"/>
  </r>
  <r>
    <x v="0"/>
    <x v="2"/>
    <x v="9"/>
    <s v="CUERPO DE BOMBEROS VOLUNTARIOS DE ACACIAS  "/>
    <x v="1"/>
    <x v="2"/>
    <x v="65"/>
    <s v="Andrea Bibiana Castañeda Durán  "/>
    <x v="1"/>
    <s v="FORMULACIÓN, ACTUALIZACIÓN ,ACOMPAÑAMINETO NORMATIVO Y OPERATIVO"/>
    <x v="1"/>
    <n v="30"/>
    <s v="20231140223652  "/>
    <d v="2023-04-28T00:00:00"/>
    <s v="20232110086121_x0009_"/>
    <d v="2023-06-02T00:00:00"/>
    <n v="23"/>
    <x v="27"/>
    <x v="1"/>
    <s v="24-05-2023 10:12 AM_x0009_Archivar_x0009_Andrea Bibiana Castañeda Durán_x0009_MISMA PETICIÓN DEL RAD. 20231140220832"/>
    <d v="2023-06-02T00:00:00"/>
    <s v="Pdf"/>
    <s v="Si"/>
    <s v="N/A"/>
    <s v="Duplicado"/>
  </r>
  <r>
    <x v="0"/>
    <x v="1"/>
    <x v="9"/>
    <s v="CUERPO DE BOMBEROS VOLUNTARIOS DE ACACIAS  "/>
    <x v="1"/>
    <x v="2"/>
    <x v="66"/>
    <s v="Andrea Bibiana Castañeda Durán  "/>
    <x v="1"/>
    <s v="FORMULACIÓN, ACTUALIZACIÓN ,ACOMPAÑAMINETO NORMATIVO Y OPERATIVO"/>
    <x v="1"/>
    <n v="30"/>
    <s v="20231140223682  "/>
    <d v="2023-04-28T00:00:00"/>
    <s v="20232110086121_x0009_"/>
    <d v="2023-06-02T00:00:00"/>
    <n v="23"/>
    <x v="27"/>
    <x v="1"/>
    <s v="24-05-2023 10:12 AM Archivar Andrea Bibiana Castañeda Durán MISMA PETICIÓN DEL RAD. 20231140220832"/>
    <d v="2023-06-02T00:00:00"/>
    <s v="Pdf"/>
    <s v="Si"/>
    <s v="N/A"/>
    <s v="Duplicado"/>
  </r>
  <r>
    <x v="0"/>
    <x v="0"/>
    <x v="2"/>
    <s v="EXBOMBEROS Y BOMBEROS DE EL CERRITO  "/>
    <x v="3"/>
    <x v="2"/>
    <x v="67"/>
    <s v="Melba Vidal"/>
    <x v="1"/>
    <s v="INSPECCIÓN, VIGILANCIA Y CONTROL "/>
    <x v="3"/>
    <n v="15"/>
    <s v="20231140223692  "/>
    <d v="2023-04-28T00:00:00"/>
    <n v="20232150086131"/>
    <d v="2023-05-31T00:00:00"/>
    <n v="21"/>
    <x v="18"/>
    <x v="2"/>
    <s v="07-06-2023 16:59 PM Archivar Melba Vidal Respuesta enviada el 7 de junio del 2023 con radicado No 20232150086131"/>
    <d v="2023-07-10T00:00:00"/>
    <s v="Pdf"/>
    <s v="Si"/>
    <s v="N/A"/>
    <m/>
  </r>
  <r>
    <x v="0"/>
    <x v="1"/>
    <x v="19"/>
    <s v="CUERPO DE BOMBEROS VOLUNTARIOS DE MONTERREY  "/>
    <x v="1"/>
    <x v="2"/>
    <x v="68"/>
    <s v="Andrea Bibiana Castañeda Durán  "/>
    <x v="1"/>
    <s v="FORMULACIÓN, ACTUALIZACIÓN ,ACOMPAÑAMINETO NORMATIVO Y OPERATIVO"/>
    <x v="1"/>
    <n v="30"/>
    <s v="20231140223732  "/>
    <d v="2023-04-28T00:00:00"/>
    <s v="_x0009_20232110085871"/>
    <d v="2023-04-29T00:00:00"/>
    <n v="0"/>
    <x v="29"/>
    <x v="1"/>
    <s v="29-05-2023 13:12 PM_x0009_Archivar_x0009_Andrea Bibiana Castañeda Durán_x0009_SE DIO TRÁMITE CON RAD. 20232110085871 ENVIADO EL 29/05/23"/>
    <d v="2023-05-29T00:00:00"/>
    <s v="Pdf"/>
    <s v="Si"/>
    <s v="N/A"/>
    <s v="N/A"/>
  </r>
  <r>
    <x v="0"/>
    <x v="1"/>
    <x v="8"/>
    <s v="CUERPO DE BOMBEROS VOLUNTARIOS DE MONIQUIRA  "/>
    <x v="1"/>
    <x v="0"/>
    <x v="69"/>
    <s v="Pedro Andrés Manosalva Rincón"/>
    <x v="1"/>
    <s v="COORDINACIÓN OPERATIVA"/>
    <x v="4"/>
    <n v="10"/>
    <s v="20231140223762  "/>
    <d v="2023-04-28T00:00:00"/>
    <n v="20231000086261"/>
    <d v="2023-05-25T00:00:00"/>
    <n v="17"/>
    <x v="30"/>
    <x v="2"/>
    <s v="25-05-2023 15:10 PM_x0009_Archivar_x0009_Pedro Andrés Manosalva Rincón_x0009_se da respuesta para fines pertientes."/>
    <s v="N/A"/>
    <s v="Word"/>
    <s v="Si"/>
    <s v="N/A"/>
    <s v="Radicado de salida sin firma"/>
  </r>
  <r>
    <x v="0"/>
    <x v="1"/>
    <x v="2"/>
    <s v="COORDINADOR EJECUTIVO DEPARTAMENTAL DE LOS BOMBEROS DE VALLE DEL CAUCA  "/>
    <x v="1"/>
    <x v="2"/>
    <x v="70"/>
    <s v="Andrea Bibiana Castañeda Durán"/>
    <x v="1"/>
    <s v="FORMULACIÓN, ACTUALIZACIÓN ,ACOMPAÑAMINETO NORMATIVO Y OPERATIVO"/>
    <x v="1"/>
    <n v="30"/>
    <s v="20231140223782  "/>
    <d v="2023-05-02T00:00:00"/>
    <n v="20232110083531"/>
    <d v="2023-05-17T00:00:00"/>
    <n v="11"/>
    <x v="4"/>
    <x v="1"/>
    <s v="17-05-2023 14:59 PM_x0009_Archivar_x0009_Andrea Bibiana Castañeda Durán_x0009_SE DIO TRÁMITE CON RAD. 20232110083531 ENVIADO EL 17/5/23"/>
    <d v="2023-05-17T00:00:00"/>
    <s v="Pdf"/>
    <s v="Si"/>
    <s v="N/A"/>
    <s v="N/A"/>
  </r>
  <r>
    <x v="0"/>
    <x v="1"/>
    <x v="16"/>
    <s v="ALEXANDER ESLAVA SARMIENTO  "/>
    <x v="3"/>
    <x v="4"/>
    <x v="71"/>
    <s v="Mauricio Delgado Perdomo "/>
    <x v="1"/>
    <s v="EDUCACIÓN NACIONAL PARA BOMBEROS  "/>
    <x v="4"/>
    <n v="10"/>
    <s v="20231140223812  "/>
    <d v="2023-05-02T00:00:00"/>
    <s v="N/A"/>
    <d v="2023-05-04T00:00:00"/>
    <n v="2"/>
    <x v="31"/>
    <x v="1"/>
    <s v="04-05-2023 13:58 PM_x0009_Archivar_x0009_Mauricio Delgado Perdomo_x0009_SE REPONDE POR CORREO ELECTRONICO. SE ADJUNTA IMAGEN"/>
    <s v="N/A"/>
    <s v="N/A"/>
    <s v="Si"/>
    <s v="N/A"/>
    <s v="No se genera radicado de salida"/>
  </r>
  <r>
    <x v="0"/>
    <x v="1"/>
    <x v="0"/>
    <s v="CONTRALORIA DELEGADA PARA EL SECTOR DE INFRAESTRUTURA CAROLINA SANCHEZ BRAVO  "/>
    <x v="4"/>
    <x v="5"/>
    <x v="72"/>
    <s v="Alvaro Perez"/>
    <x v="0"/>
    <s v="GESTIÓN CONTRACTUAL "/>
    <x v="5"/>
    <n v="10"/>
    <s v="20231140223832  "/>
    <d v="2023-05-02T00:00:00"/>
    <s v="20233130084501_x0009_"/>
    <d v="2023-05-16T00:00:00"/>
    <n v="10"/>
    <x v="5"/>
    <x v="1"/>
    <s v="16-05-2023 19:33 PM_x0009_Archivar_x0009_Alvaro Perez_x0009_SE DA RESPUESTA MEDIANTE CORREO ELECTRONICO DE CONTRATACION EL DIA 16/05/2023."/>
    <s v="N/A"/>
    <s v="Word"/>
    <s v="Si"/>
    <s v="N/A"/>
    <s v="No se sube documento salida con firma"/>
  </r>
  <r>
    <x v="0"/>
    <x v="1"/>
    <x v="15"/>
    <s v="CUERPO DE BOMBEROS VOLUNTARIOS DE ORITO PUTUMAYO  "/>
    <x v="1"/>
    <x v="2"/>
    <x v="73"/>
    <s v="Andrea Bibiana Castañeda Durán"/>
    <x v="1"/>
    <s v="FORMULACIÓN, ACTUALIZACIÓN ,ACOMPAÑAMINETO NORMATIVO Y OPERATIVO"/>
    <x v="3"/>
    <n v="15"/>
    <s v="20231140223872  "/>
    <d v="2023-05-02T00:00:00"/>
    <n v="20232110087901"/>
    <d v="2023-06-08T00:00:00"/>
    <n v="26"/>
    <x v="19"/>
    <x v="2"/>
    <s v="08-06-2023 11:28 AM_x0009_Archivar_x0009_Andrea Bibiana Castañeda Durán_x0009_SE DIO TRÁMITE CON RAD. 20232110087901 ENVIADO EL 08/06/23"/>
    <d v="2023-06-08T00:00:00"/>
    <s v="Pdf"/>
    <s v="Si"/>
    <s v="N/A"/>
    <s v="N/A"/>
  </r>
  <r>
    <x v="0"/>
    <x v="1"/>
    <x v="12"/>
    <s v="COMITE DEPARTAMENTAL DEL QUINDIO  "/>
    <x v="2"/>
    <x v="3"/>
    <x v="74"/>
    <s v="Julio Cesar Garcia Triana"/>
    <x v="1"/>
    <s v="INSPECCIÓN, VIGILANCIA Y CONTROL "/>
    <x v="3"/>
    <n v="15"/>
    <s v="20231140223892  "/>
    <d v="2023-05-02T00:00:00"/>
    <n v="20232150083451"/>
    <d v="2023-07-10T00:00:00"/>
    <n v="45"/>
    <x v="32"/>
    <x v="0"/>
    <s v="09-05-2023 11:58 AM_x0009_Archivar_x0009_Julio Cesar Garcia Triana_x0009_SE ENVIA LA RESPUESTA POR ATENCION AL CIUDADANO EL 09 DE MAYO DE 2023 AL PETICIONARIO ARCHIVESE"/>
    <s v="N/A"/>
    <s v="N/A"/>
    <s v="N/A"/>
    <s v="N/A"/>
    <s v="Sin evidencia de respuesta, documento salida sin firma"/>
  </r>
  <r>
    <x v="0"/>
    <x v="1"/>
    <x v="4"/>
    <s v="HECTOR JULIO DEVIA  "/>
    <x v="3"/>
    <x v="2"/>
    <x v="4"/>
    <s v="Edgar Alexander Maya Lopez"/>
    <x v="1"/>
    <s v="EDUCACIÓN NACIONAL PARA BOMBEROS  "/>
    <x v="1"/>
    <n v="30"/>
    <s v="20231140223922  "/>
    <d v="2023-05-02T00:00:00"/>
    <m/>
    <d v="2023-07-10T00:00:00"/>
    <n v="45"/>
    <x v="32"/>
    <x v="0"/>
    <m/>
    <m/>
    <m/>
    <m/>
    <m/>
    <s v="Se realiza cambio de TRD en compañía de funcionario"/>
  </r>
  <r>
    <x v="0"/>
    <x v="1"/>
    <x v="11"/>
    <s v="CUERPO DE BOMBEROS VOLUNTARIOS DE CALAMAR BOLIVAR  "/>
    <x v="1"/>
    <x v="3"/>
    <x v="75"/>
    <s v="KEYLA YESENIA CORTES RODRIGUEZ"/>
    <x v="1"/>
    <s v="COORDINACIÓN OPERATIVA"/>
    <x v="3"/>
    <n v="15"/>
    <s v="20231140223942  "/>
    <d v="2023-05-02T00:00:00"/>
    <s v="_x0009_20231000083491"/>
    <d v="2023-05-08T00:00:00"/>
    <n v="4"/>
    <x v="33"/>
    <x v="1"/>
    <s v="25-05-2023 14:10 PM_x0009_Archivar_x0009_Pedro Andrés Manosalva Rincón_x0009_se da respuesta para fines pertinentes"/>
    <s v="N/A"/>
    <s v="Word"/>
    <s v="Si"/>
    <s v="N/A"/>
    <s v="Radicado de salida sin firma"/>
  </r>
  <r>
    <x v="0"/>
    <x v="1"/>
    <x v="5"/>
    <s v="SECRETARIA DE GOBIERNO APULO CUNDINAMARCA  "/>
    <x v="2"/>
    <x v="2"/>
    <x v="76"/>
    <s v="Orlando Murillo Lopez"/>
    <x v="1"/>
    <s v="INSPECCIÓN, VIGILANCIA Y CONTROL "/>
    <x v="3"/>
    <n v="15"/>
    <s v="20231140223972  "/>
    <d v="2023-05-02T00:00:00"/>
    <n v="20232110083971"/>
    <d v="2023-05-23T00:00:00"/>
    <n v="14"/>
    <x v="34"/>
    <x v="1"/>
    <s v="11-05-2023 11:39 AM_x0009_Archivar_x0009_Orlando Murillo Lopez_x0009_Respuesta con Radicado No. 20232110083971"/>
    <d v="2023-06-07T00:00:00"/>
    <s v="Pdf"/>
    <s v="Si"/>
    <s v="N/A"/>
    <s v="N/A"/>
  </r>
  <r>
    <x v="0"/>
    <x v="1"/>
    <x v="0"/>
    <s v="VEEDOR BOMBERIL  "/>
    <x v="0"/>
    <x v="0"/>
    <x v="77"/>
    <s v="Viviana Gonzalez Cano"/>
    <x v="2"/>
    <s v="GESTIÓN DE ASUNTOS DISCIPLINARIOS "/>
    <x v="6"/>
    <n v="15"/>
    <s v="20231140224012  "/>
    <d v="2023-05-02T00:00:00"/>
    <s v="20231140213342 20231140224012 20231140223632"/>
    <d v="2023-05-30T00:00:00"/>
    <n v="19"/>
    <x v="21"/>
    <x v="1"/>
    <s v="30-05-2023 10:52 AM_x0009_Archivar_x0009_Viviana Gonzalez Cano_x0009_los Orfeo 20231140213342 20231140224012 20231140223632 hacen relación a la misma solicitud que fue contestada por correo electrónico por el subdirector administrativo y financiero."/>
    <s v="N/A"/>
    <s v="N/A"/>
    <s v="Si"/>
    <s v="N/A"/>
    <s v="Queja recurrente con radicados mencionados por funcionario"/>
  </r>
  <r>
    <x v="0"/>
    <x v="2"/>
    <x v="8"/>
    <s v="CUERPO DE BOMBEROS VOLUNTARIOS DE TUTA  "/>
    <x v="1"/>
    <x v="2"/>
    <x v="78"/>
    <s v="Jorge Restrepo Sanguino"/>
    <x v="1"/>
    <s v="FORMULACIÓN, ACTUALIZACIÓN ,ACOMPAÑAMINETO NORMATIVO Y OPERATIVO"/>
    <x v="2"/>
    <n v="15"/>
    <s v="20231140224072  "/>
    <d v="2023-05-02T00:00:00"/>
    <n v="20232110083691"/>
    <d v="2023-05-18T00:00:00"/>
    <n v="12"/>
    <x v="3"/>
    <x v="1"/>
    <s v="18-05-2023 11:31 AM_x0009_Archivar_x0009_Jorge Restrepo Sanguino_x0009_SE DIO RESPUESTA MEDIANTE OFICIO N°20232110083691 EL 18/5/2023"/>
    <s v="N/A"/>
    <s v="Word"/>
    <s v="N/A"/>
    <s v="N/A"/>
    <s v="Sin evidencia de respuesta, documento salida sin firma"/>
  </r>
  <r>
    <x v="0"/>
    <x v="1"/>
    <x v="10"/>
    <s v="ALCALDÍA MUNICIPAL ARGELIA ANTIOQUIA PLANEACION  "/>
    <x v="2"/>
    <x v="2"/>
    <x v="79"/>
    <s v="Andrea Bibiana Castañeda Durán"/>
    <x v="1"/>
    <s v="FORMULACIÓN, ACTUALIZACIÓN ,ACOMPAÑAMINETO NORMATIVO Y OPERATIVO"/>
    <x v="2"/>
    <n v="15"/>
    <s v="20231140224152  "/>
    <d v="2023-05-02T00:00:00"/>
    <n v="20232110087661"/>
    <d v="2023-06-13T00:00:00"/>
    <n v="28"/>
    <x v="25"/>
    <x v="2"/>
    <s v="14-06-2023 14:05 PM_x0009_Archivar_x0009_Andrea Bibiana Castañeda Durán_x0009_SE DIO TRÁMITE CON RAD. 20232110087661 ENVIADO EL 13/6/23"/>
    <d v="2023-06-12T00:00:00"/>
    <s v="Pdf"/>
    <s v="Si"/>
    <s v="N/A"/>
    <s v="N/A"/>
  </r>
  <r>
    <x v="0"/>
    <x v="2"/>
    <x v="4"/>
    <s v="ALCALDIA MUNICIPAL DE VILLAHERMOSA TOLIMA  "/>
    <x v="2"/>
    <x v="1"/>
    <x v="80"/>
    <s v="Jorge Restrepo Sanguino"/>
    <x v="1"/>
    <s v="FORMULACIÓN, ACTUALIZACIÓN ,ACOMPAÑAMINETO NORMATIVO Y OPERATIVO"/>
    <x v="3"/>
    <n v="15"/>
    <s v="20231140224542  "/>
    <d v="2023-05-04T00:00:00"/>
    <n v="20232110083651"/>
    <d v="2023-05-18T00:00:00"/>
    <n v="10"/>
    <x v="5"/>
    <x v="1"/>
    <s v="18-05-2023 11:09 AM_x0009_Digitalizacion Radicado(Asoc. Imagen Web)_x0009_Jorge Restrepo Sanguino_x0009_SE ENVIA POR CORREO ELECTRONICO EL 18/5/2023"/>
    <s v="N/A"/>
    <s v="Word"/>
    <s v="N/A"/>
    <s v="N/A"/>
    <s v="Radicado de salida sin firma"/>
  </r>
  <r>
    <x v="0"/>
    <x v="1"/>
    <x v="15"/>
    <s v="COORDINACIóN DEPARTAMENTO DEL PUTUMAYO  "/>
    <x v="2"/>
    <x v="2"/>
    <x v="81"/>
    <s v="Andrea Bibiana Castañeda Durán"/>
    <x v="1"/>
    <s v="FORMULACIÓN, ACTUALIZACIÓN ,ACOMPAÑAMINETO NORMATIVO Y OPERATIVO"/>
    <x v="1"/>
    <n v="30"/>
    <s v="20231140224592  "/>
    <d v="2023-05-04T00:00:00"/>
    <n v="20232110083361"/>
    <d v="2023-05-29T00:00:00"/>
    <n v="16"/>
    <x v="26"/>
    <x v="1"/>
    <s v="29-05-2023 13:26 PM_x0009_Archivar_x0009_Andrea Bibiana Castañeda Durán_x0009_SE DIO TRÁMITE CON RAD. 20232110083361 ENVIADO EL 29/5/23"/>
    <d v="2023-05-29T00:00:00"/>
    <s v="Pdf"/>
    <s v="Si"/>
    <s v="N/A"/>
    <s v="N/A"/>
  </r>
  <r>
    <x v="0"/>
    <x v="1"/>
    <x v="20"/>
    <s v="CUERPO DE BOMBEROS VOLUNTARIOS DE CARMEN DE ATRATO  "/>
    <x v="1"/>
    <x v="1"/>
    <x v="82"/>
    <s v="Jorge Restrepo Sanguino"/>
    <x v="1"/>
    <s v="FORMULACIÓN, ACTUALIZACIÓN ,ACOMPAÑAMINETO NORMATIVO Y OPERATIVO"/>
    <x v="2"/>
    <n v="15"/>
    <s v="20231140224652  "/>
    <d v="2023-05-04T00:00:00"/>
    <n v="20232110083641"/>
    <d v="2023-05-18T00:00:00"/>
    <n v="10"/>
    <x v="5"/>
    <x v="1"/>
    <s v="18-05-2023 11:27 AM_x0009_Archivar_x0009_Jorge Restrepo Sanguino_x0009_SE DIO RESPUESTA MEDIANTE OFICIO N° 20232110083641 EL 18/5/2023"/>
    <d v="2023-07-11T00:00:00"/>
    <s v="Pdf"/>
    <s v="Si"/>
    <s v="N/A"/>
    <m/>
  </r>
  <r>
    <x v="0"/>
    <x v="1"/>
    <x v="21"/>
    <s v="ALCALDIA MUNICIPAL GUADALUPE HUILA "/>
    <x v="2"/>
    <x v="0"/>
    <x v="83"/>
    <s v="KEYLA YESENIA CORTES RODRIGUEZ"/>
    <x v="1"/>
    <s v="COORDINACIÓN OPERATIVA"/>
    <x v="2"/>
    <n v="15"/>
    <s v="20231140224662  "/>
    <d v="2023-05-04T00:00:00"/>
    <n v="20232120086161"/>
    <d v="2023-05-25T00:00:00"/>
    <n v="14"/>
    <x v="34"/>
    <x v="1"/>
    <s v="25-05-2023 09:54 AM_x0009_Archivar_x0009_KEYLA YESENIA CORTES RODRIGUEZ_x0009_se da respuesta para fines pertinentes, vía correo electrónico respuesta ciudadana."/>
    <s v="N/A"/>
    <s v="N/A"/>
    <s v="N/A"/>
    <s v="N/A"/>
    <s v="Modifica la peticion de entrada"/>
  </r>
  <r>
    <x v="0"/>
    <x v="1"/>
    <x v="0"/>
    <s v="UNIDAD ADMINISTRATIVA ESPECIAL CUERPO OFICIAL DE BOMBEROS DE BOGOTA UAECOB  "/>
    <x v="1"/>
    <x v="4"/>
    <x v="84"/>
    <s v="Mauricio Delgado Perdomo "/>
    <x v="1"/>
    <s v="EDUCACIÓN NACIONAL PARA BOMBEROS  "/>
    <x v="1"/>
    <n v="30"/>
    <s v="20231140224712  "/>
    <d v="2023-05-04T00:00:00"/>
    <n v="20232140089021"/>
    <d v="2023-06-14T00:00:00"/>
    <n v="27"/>
    <x v="7"/>
    <x v="1"/>
    <s v="14-06-2023 14:56 PM_x0009_Archivar_x0009_Mauricio Delgado Perdomo_x0009_SE ENVIA RESPUESTA VIA CORREO ELECTRONICO 20231140224712 - 20232140089021 Solicitud Concepto- UAECOB, SE ADJUNTA IMAGEN DEL ENVIO"/>
    <d v="2023-06-14T00:00:00"/>
    <s v="Pdf"/>
    <s v="Si"/>
    <s v="N/A"/>
    <s v="N/A"/>
  </r>
  <r>
    <x v="0"/>
    <x v="2"/>
    <x v="4"/>
    <s v="ALCALDIA MUNICIPAL DE VILLAHERMOSA TOLIMA  "/>
    <x v="2"/>
    <x v="0"/>
    <x v="85"/>
    <s v="Jorge Restrepo Sanguino"/>
    <x v="1"/>
    <s v="FORMULACIÓN, ACTUALIZACIÓN ,ACOMPAÑAMINETO NORMATIVO Y OPERATIVO"/>
    <x v="2"/>
    <n v="15"/>
    <s v="20231140224782  "/>
    <d v="2023-05-05T00:00:00"/>
    <n v="20232110086191"/>
    <d v="2023-05-18T00:00:00"/>
    <n v="9"/>
    <x v="13"/>
    <x v="1"/>
    <s v="7-06-2023 10:05 AM_x0009_Archivar_x0009_Jorge Restrepo Sanguino_x0009_SE DIO RESPUESTA MEDIANTE OFICIO N°20232110086191 EL 7/6/2023"/>
    <d v="2023-06-07T00:00:00"/>
    <s v="Pdf"/>
    <s v="Si"/>
    <s v="N/A"/>
    <m/>
  </r>
  <r>
    <x v="0"/>
    <x v="1"/>
    <x v="6"/>
    <s v="CUERPO DE BOMBEROS OFICIALES DE BUCARAMANGA YELITZA OLIVEROS RAMíREZ  "/>
    <x v="1"/>
    <x v="5"/>
    <x v="4"/>
    <s v="KEYLA YESENIA CORTES RODRIGUEZ"/>
    <x v="1"/>
    <s v="COORDINACIÓN OPERATIVA"/>
    <x v="4"/>
    <n v="10"/>
    <s v="20231140224812  "/>
    <d v="2023-05-05T00:00:00"/>
    <s v="N/A"/>
    <d v="2023-07-10T00:00:00"/>
    <n v="42"/>
    <x v="35"/>
    <x v="0"/>
    <s v="19-05-2023 11:52 AM_x0009_Archivar_x0009_KEYLA YESENIA CORTES RODRIGUEZ_x0009_se realiza contacto vía llamada telefónica desde la CITEL Con el comándate del cuerpo de bomberos para realizar la capacitación"/>
    <m/>
    <m/>
    <m/>
    <m/>
    <m/>
  </r>
  <r>
    <x v="0"/>
    <x v="2"/>
    <x v="0"/>
    <s v="SINBOCOLOMBIA SINDICATO NACIONAL DE BOMBEROS OFICIALES  "/>
    <x v="0"/>
    <x v="0"/>
    <x v="86"/>
    <s v="Carlos Armando López Barrera "/>
    <x v="2"/>
    <s v="GESTIÓN JURÍDICA"/>
    <x v="2"/>
    <n v="15"/>
    <s v="20231140224942  "/>
    <d v="2023-05-05T00:00:00"/>
    <m/>
    <d v="2023-07-10T00:00:00"/>
    <n v="42"/>
    <x v="35"/>
    <x v="0"/>
    <m/>
    <m/>
    <m/>
    <m/>
    <m/>
    <m/>
  </r>
  <r>
    <x v="0"/>
    <x v="2"/>
    <x v="22"/>
    <s v="CLAUDIA ROCIO CEQUEDA OLAGO "/>
    <x v="3"/>
    <x v="2"/>
    <x v="87"/>
    <s v="Orlando Murillo Lopez"/>
    <x v="1"/>
    <s v="INSPECCIÓN, VIGILANCIA Y CONTROL "/>
    <x v="3"/>
    <n v="15"/>
    <s v="20231140224952  "/>
    <d v="2023-05-05T00:00:00"/>
    <n v="20232110084251"/>
    <d v="2023-05-23T00:00:00"/>
    <n v="11"/>
    <x v="4"/>
    <x v="1"/>
    <s v="11-05-2023 16:49 PM_x0009_Archivar_x0009_Orlando Murillo Lopez_x0009_Se dio respuesta bajo radicado No. 20232110084251"/>
    <d v="2023-06-07T00:00:00"/>
    <s v="Pdf"/>
    <s v="Si"/>
    <s v="N/A"/>
    <s v="N/A"/>
  </r>
  <r>
    <x v="0"/>
    <x v="2"/>
    <x v="23"/>
    <s v="NILTON CESAR CARDONA LOPEZ  "/>
    <x v="3"/>
    <x v="4"/>
    <x v="88"/>
    <s v="Edgar Alexander Maya Lopez "/>
    <x v="1"/>
    <s v="EDUCACIÓN NACIONAL PARA BOMBEROS  "/>
    <x v="1"/>
    <n v="30"/>
    <s v="20231140224962  "/>
    <d v="2023-05-05T00:00:00"/>
    <n v="20232140082541"/>
    <d v="2023-05-05T00:00:00"/>
    <n v="0"/>
    <x v="29"/>
    <x v="1"/>
    <s v="13-05-2023 17:59 PM_x0009_Archivar_x0009_Edgar Alexander Maya Lopez_x0009_Se da respuesta con radicado DNBC N° 20232140082541, se envia por correo electrónico el 27/04/2023"/>
    <d v="2023-05-13T00:00:00"/>
    <s v="Pdf"/>
    <s v="Si"/>
    <s v="N/A"/>
    <s v="N/A"/>
  </r>
  <r>
    <x v="0"/>
    <x v="2"/>
    <x v="11"/>
    <s v="JOSE DEL CARMEN GUTIERREZ JIMENEZ  "/>
    <x v="1"/>
    <x v="5"/>
    <x v="89"/>
    <s v="Orlando Murillo Lopez"/>
    <x v="1"/>
    <s v="INSPECCIÓN, VIGILANCIA Y CONTROL "/>
    <x v="2"/>
    <n v="15"/>
    <s v="20231140224972  "/>
    <d v="2023-05-05T00:00:00"/>
    <n v="20232110083561"/>
    <d v="2023-07-06T00:00:00"/>
    <n v="40"/>
    <x v="36"/>
    <x v="2"/>
    <s v="08-05-2023 23:08 PM_x0009_Archivar_x0009_Orlando Murillo Lopez_x0009_se dio respuesta bajo el radicado No. 20232110083561"/>
    <d v="2023-07-06T00:00:00"/>
    <s v="Pdf"/>
    <s v="Si"/>
    <s v="N/A"/>
    <s v="N/A"/>
  </r>
  <r>
    <x v="0"/>
    <x v="2"/>
    <x v="10"/>
    <s v="ASOBOMBEROS  "/>
    <x v="0"/>
    <x v="2"/>
    <x v="90"/>
    <s v="Andrea Bibiana Castañeda Durán"/>
    <x v="1"/>
    <s v="FORMULACIÓN, ACTUALIZACIÓN ,ACOMPAÑAMINETO NORMATIVO Y OPERATIVO"/>
    <x v="1"/>
    <n v="30"/>
    <s v="20231140224982  "/>
    <d v="2023-05-05T00:00:00"/>
    <n v="20232110086991"/>
    <d v="2023-06-14T00:00:00"/>
    <n v="26"/>
    <x v="19"/>
    <x v="1"/>
    <s v="14-06-2023 13:51 PM_x0009_Archivar_x0009_Andrea Bibiana Castañeda Durán_x0009_se dio trámite con rad. 20232110086991 enviado el 14/06/23"/>
    <d v="2023-06-12T00:00:00"/>
    <s v="Pdf"/>
    <s v="Si"/>
    <s v="N/A"/>
    <s v="N/A"/>
  </r>
  <r>
    <x v="0"/>
    <x v="2"/>
    <x v="13"/>
    <s v="RAUL ARMANDO GURROLA CHACON  "/>
    <x v="3"/>
    <x v="3"/>
    <x v="91"/>
    <s v="Orlando Murillo Lopez"/>
    <x v="1"/>
    <s v="INSPECCIÓN, VIGILANCIA Y CONTROL "/>
    <x v="3"/>
    <n v="15"/>
    <s v="20231140224992  "/>
    <d v="2023-05-05T00:00:00"/>
    <n v="20232110083891"/>
    <d v="2023-05-23T00:00:00"/>
    <n v="11"/>
    <x v="4"/>
    <x v="1"/>
    <s v="11-05-2023 10:17 AM_x0009_Archivar_x0009_Orlando Murillo Lopez_x0009_Se dio respuesta con radicado No. 20232110083891"/>
    <d v="2023-06-07T00:00:00"/>
    <s v="Pdf"/>
    <s v="Si"/>
    <s v="N/A"/>
    <s v="N/A"/>
  </r>
  <r>
    <x v="0"/>
    <x v="1"/>
    <x v="6"/>
    <s v="WILSON DE JESUS HOYOS ORTEGA /VEEDURIA CIUDADANA PROTEGER Y SERVIR"/>
    <x v="0"/>
    <x v="2"/>
    <x v="92"/>
    <s v="Jorge Restrepo Sanguino"/>
    <x v="1"/>
    <s v="FORMULACIÓN, ACTUALIZACIÓN ,ACOMPAÑAMINETO NORMATIVO Y OPERATIVO"/>
    <x v="3"/>
    <n v="15"/>
    <s v="20231140225012  "/>
    <d v="2023-05-05T00:00:00"/>
    <n v="20232110086091"/>
    <d v="2023-06-05T00:00:00"/>
    <n v="20"/>
    <x v="2"/>
    <x v="2"/>
    <s v="05-06-2023 07:57 AM_x0009_Archivar_x0009_Jorge Restrepo Sanguino_x0009_SE ENVIO POR CORREO ELECTRONICO EL 5/6/2023"/>
    <d v="2023-06-05T00:00:00"/>
    <s v="Pdf"/>
    <s v="Si"/>
    <s v="N/A"/>
    <s v="N/A"/>
  </r>
  <r>
    <x v="0"/>
    <x v="1"/>
    <x v="24"/>
    <s v="PETROMIL  "/>
    <x v="0"/>
    <x v="3"/>
    <x v="93"/>
    <s v="Julio Cesar Garcia Triana"/>
    <x v="1"/>
    <s v="INSPECCIÓN, VIGILANCIA Y CONTROL "/>
    <x v="2"/>
    <n v="15"/>
    <s v="20231140225032  "/>
    <d v="2023-05-05T00:00:00"/>
    <n v="20232150084461"/>
    <d v="2023-05-23T00:00:00"/>
    <n v="11"/>
    <x v="4"/>
    <x v="1"/>
    <s v="29-05-2023 11:22 AM_x0009_Archivar_x0009_Julio Cesar Garcia Triana_x0009_SE ENVIA RESPUESTA EL 23 DE MAYO DE 2023 ARCHIVESE"/>
    <d v="2023-05-29T00:00:00"/>
    <s v="Pdf"/>
    <s v="N/A"/>
    <s v="N/A"/>
    <m/>
  </r>
  <r>
    <x v="0"/>
    <x v="1"/>
    <x v="12"/>
    <s v="GREN SUPER FOOD  "/>
    <x v="0"/>
    <x v="2"/>
    <x v="94"/>
    <s v="Edgar Alexander Maya Lopez"/>
    <x v="1"/>
    <s v="EDUCACIÓN NACIONAL PARA BOMBEROS  "/>
    <x v="3"/>
    <n v="15"/>
    <s v="20231140225042  "/>
    <d v="2023-05-05T00:00:00"/>
    <m/>
    <d v="2023-07-10T00:00:00"/>
    <n v="42"/>
    <x v="35"/>
    <x v="0"/>
    <m/>
    <m/>
    <m/>
    <m/>
    <m/>
    <m/>
  </r>
  <r>
    <x v="0"/>
    <x v="1"/>
    <x v="14"/>
    <s v="CUERPO DE BOMBEROS VOLUNTARIOS SABANAGRANDE  "/>
    <x v="1"/>
    <x v="3"/>
    <x v="95"/>
    <s v="Julio Alejandro Chamorro Cabrera"/>
    <x v="1"/>
    <s v="INSPECCIÓN, VIGILANCIA Y CONTROL "/>
    <x v="3"/>
    <n v="15"/>
    <s v="20231140225052  "/>
    <d v="2023-05-05T00:00:00"/>
    <n v="20232000083751"/>
    <d v="2023-05-15T00:00:00"/>
    <n v="6"/>
    <x v="37"/>
    <x v="1"/>
    <s v="16-05-2023 13:31 PM_x0009_Archivar_x0009_Julio Alejandro Chamorro Cabrera_x0009_Se envia respuesta el 15 de mayo del 2021 con radicado No 20232000083751"/>
    <d v="2023-07-04T00:00:00"/>
    <s v="Pdf"/>
    <s v="Si"/>
    <s v="N/A"/>
    <s v="N/A"/>
  </r>
  <r>
    <x v="0"/>
    <x v="1"/>
    <x v="19"/>
    <s v="CUERPO DE BOMBEROS VOLUNTARIOS DE VILLANUEVA - CASANARE  "/>
    <x v="1"/>
    <x v="3"/>
    <x v="96"/>
    <s v="Julio Alejandro Chamorro Cabrera"/>
    <x v="1"/>
    <s v="INSPECCIÓN, VIGILANCIA Y CONTROL "/>
    <x v="3"/>
    <n v="15"/>
    <s v="20231140225212  "/>
    <d v="2023-05-09T00:00:00"/>
    <n v="20232000090511"/>
    <d v="2023-06-30T00:00:00"/>
    <n v="35"/>
    <x v="38"/>
    <x v="2"/>
    <s v="30-06-2023 14:30 PM_x0009_Archivar_x0009_Julio Alejandro Chamorro Cabrera_x0009_Respuesta enviada el 30 de junio del 2023 con radicado No 20232000090511"/>
    <d v="2023-07-04T00:00:00"/>
    <s v="Pdf"/>
    <s v="Si"/>
    <s v="N/A"/>
    <m/>
  </r>
  <r>
    <x v="0"/>
    <x v="1"/>
    <x v="5"/>
    <s v="CUERPO DE BOMBEROS VOLUNTARIOS DE LA VEGA  "/>
    <x v="1"/>
    <x v="0"/>
    <x v="97"/>
    <s v="KEYLA YESENIA CORTES RODRIGUEZ"/>
    <x v="1"/>
    <s v="COORDINACIÓN OPERATIVA"/>
    <x v="1"/>
    <n v="30"/>
    <s v="20231140225252  "/>
    <d v="2023-05-09T00:00:00"/>
    <n v="20232120085371"/>
    <d v="2023-05-19T00:00:00"/>
    <n v="8"/>
    <x v="15"/>
    <x v="1"/>
    <s v="19-05-2023 11:51 AM_x0009_Archivar_x0009_KEYLA YESENIA CORTES RODRIGUEZ_x0009_se traslada petición para fines pertinentes, quien dará la respuesta a la solicitud"/>
    <d v="2023-07-25T00:00:00"/>
    <s v="Pdf"/>
    <s v="Si"/>
    <m/>
    <m/>
  </r>
  <r>
    <x v="0"/>
    <x v="1"/>
    <x v="0"/>
    <s v="JOSE ISRAEL FERNANDEZ MIRANDA.  "/>
    <x v="3"/>
    <x v="2"/>
    <x v="4"/>
    <s v="Edgar Alexander Maya Lopez"/>
    <x v="1"/>
    <s v="EDUCACIÓN NACIONAL PARA BOMBEROS  "/>
    <x v="3"/>
    <n v="15"/>
    <s v="20231140225292  "/>
    <d v="2023-05-09T00:00:00"/>
    <m/>
    <d v="2023-07-10T00:00:00"/>
    <n v="40"/>
    <x v="36"/>
    <x v="0"/>
    <m/>
    <m/>
    <m/>
    <m/>
    <m/>
    <m/>
  </r>
  <r>
    <x v="0"/>
    <x v="3"/>
    <x v="2"/>
    <s v="JESSICA MANRIQUE ULLOA  "/>
    <x v="3"/>
    <x v="3"/>
    <x v="98"/>
    <s v="Melba Vidal "/>
    <x v="1"/>
    <s v="INSPECCIÓN, VIGILANCIA Y CONTROL "/>
    <x v="3"/>
    <n v="15"/>
    <s v="20231140225542  "/>
    <d v="2023-05-09T00:00:00"/>
    <n v="20232150086281"/>
    <d v="2023-06-07T00:00:00"/>
    <n v="20"/>
    <x v="2"/>
    <x v="2"/>
    <s v="07-06-2023 17:01 PM_x0009_Archivar_x0009_Melba Vidal_x0009_Respuesta enviada el 7 de junio con radicado no 20232150086281"/>
    <d v="2023-06-07T00:00:00"/>
    <s v="Pdf"/>
    <s v="Si"/>
    <s v="N/A"/>
    <s v="N/A"/>
  </r>
  <r>
    <x v="0"/>
    <x v="1"/>
    <x v="2"/>
    <s v="CUERPO DE BOMBEROS VOLUNTARIOS DE VILLARICA  "/>
    <x v="1"/>
    <x v="2"/>
    <x v="99"/>
    <s v="Edgar Alexander Maya Lopez "/>
    <x v="1"/>
    <s v="EDUCACIÓN NACIONAL PARA BOMBEROS  "/>
    <x v="3"/>
    <n v="15"/>
    <s v="20231140225592  "/>
    <d v="2023-05-09T00:00:00"/>
    <s v="N/A"/>
    <d v="2023-05-15T00:00:00"/>
    <n v="4"/>
    <x v="33"/>
    <x v="1"/>
    <s v="15-05-2023 09:05 AM_x0009_Archivar_x0009_Edgar Alexander Maya Lopez_x0009_Se da respuesta por correo electrónico se deja evidencia en digital"/>
    <s v="N/A"/>
    <s v="N/A"/>
    <s v="Si"/>
    <s v="N/A"/>
    <s v="No se genera radicado de salida"/>
  </r>
  <r>
    <x v="0"/>
    <x v="1"/>
    <x v="4"/>
    <s v="COORDINACION EJECUTIVA BOMBEROS DEL TOLIMA  "/>
    <x v="1"/>
    <x v="2"/>
    <x v="100"/>
    <s v="Andrea Bibiana Castañeda Durán"/>
    <x v="1"/>
    <s v="FORMULACIÓN, ACTUALIZACIÓN ,ACOMPAÑAMINETO NORMATIVO Y OPERATIVO"/>
    <x v="2"/>
    <n v="15"/>
    <s v="20231140225672  "/>
    <d v="2023-05-09T00:00:00"/>
    <n v="20232110086141"/>
    <d v="2023-06-02T00:00:00"/>
    <n v="17"/>
    <x v="30"/>
    <x v="2"/>
    <s v="02-06-2023 09:31 AM_x0009_Archivar_x0009_Andrea Bibiana Castañeda Durán_x0009_SE DIO TRÁMITE CON RAD. 20232110086141 ENVIADO EL 02/06/23"/>
    <d v="2023-06-02T00:00:00"/>
    <s v="Pdf"/>
    <s v="Si"/>
    <s v="N/A"/>
    <s v="N/A"/>
  </r>
  <r>
    <x v="0"/>
    <x v="1"/>
    <x v="22"/>
    <s v="CUERPO DE BOMBEROS VOLUNTARIOS DE LOS PATIOS  "/>
    <x v="1"/>
    <x v="2"/>
    <x v="101"/>
    <s v="Jorge Restrepo Sanguino"/>
    <x v="1"/>
    <s v="FORMULACIÓN, ACTUALIZACIÓN ,ACOMPAÑAMINETO NORMATIVO Y OPERATIVO"/>
    <x v="4"/>
    <n v="10"/>
    <s v="20231140225712  "/>
    <d v="2023-05-09T00:00:00"/>
    <n v="20232110086231"/>
    <d v="2023-06-07T00:00:00"/>
    <n v="20"/>
    <x v="2"/>
    <x v="2"/>
    <s v="07-06-2023 10:33 AM_x0009_Archivar_x0009_Jorge Restrepo Sanguino_x0009_SE DIO RESPUESTA MEDIANTE OFICIO N°20232110086231 EL 7/6/2023"/>
    <d v="2023-06-07T00:00:00"/>
    <s v="Pdf"/>
    <s v="Si"/>
    <s v="N/A"/>
    <m/>
  </r>
  <r>
    <x v="0"/>
    <x v="2"/>
    <x v="0"/>
    <s v="UNGRD  "/>
    <x v="4"/>
    <x v="0"/>
    <x v="102"/>
    <s v="KEYLA YESENIA CORTES RODRIGUEZ"/>
    <x v="1"/>
    <s v="COORDINACIÓN OPERATIVA"/>
    <x v="2"/>
    <n v="15"/>
    <s v="20231140225732  "/>
    <d v="2023-05-09T00:00:00"/>
    <s v="N/A"/>
    <d v="2023-07-10T00:00:00"/>
    <n v="40"/>
    <x v="36"/>
    <x v="0"/>
    <s v="19-05-2023 11:44 AM_x0009_Archivar_x0009_KEYLA YESENIA CORTES RODRIGUEZ_x0009_Se asiste el día 19 de mayo a la reunión programada por la UNGRD, por la señorita Marcela Rubiano en lace de la UNGRD por parte de la DNBC."/>
    <m/>
    <m/>
    <m/>
    <m/>
    <m/>
  </r>
  <r>
    <x v="0"/>
    <x v="1"/>
    <x v="8"/>
    <s v="CUERPO DE BOMBEROS VOLUNTARIOS DE MONIQUIRA  "/>
    <x v="1"/>
    <x v="5"/>
    <x v="103"/>
    <s v="KEYLA YESENIA CORTES RODRIGUEZ"/>
    <x v="1"/>
    <s v="COORDINACIÓN OPERATIVA"/>
    <x v="2"/>
    <n v="15"/>
    <s v="20231140225742  "/>
    <d v="2023-05-09T00:00:00"/>
    <m/>
    <d v="2023-05-15T00:00:00"/>
    <n v="4"/>
    <x v="33"/>
    <x v="1"/>
    <m/>
    <d v="2023-07-14T00:00:00"/>
    <s v="Pdf"/>
    <s v="Si"/>
    <m/>
    <m/>
  </r>
  <r>
    <x v="0"/>
    <x v="1"/>
    <x v="5"/>
    <s v="CARLOS EDUARDO ALVAREZ MARTINEZ  "/>
    <x v="3"/>
    <x v="5"/>
    <x v="104"/>
    <s v="Jonathan Prieto"/>
    <x v="1"/>
    <s v="FORTALECIMIENTO BOMBERIL PARA LA RESPUESTA "/>
    <x v="4"/>
    <n v="10"/>
    <s v="20231140225752  "/>
    <d v="2023-05-09T00:00:00"/>
    <n v="20232130085341"/>
    <d v="2023-05-23T00:00:00"/>
    <n v="9"/>
    <x v="13"/>
    <x v="1"/>
    <s v="24-05-2023 11:30 AM_x0009_Archivar_x0009_Jonathan Prieto_x0009_Se archiva ya que se dio respuesta al Orfeo No. 20231140225752 vía correo electrónico el día 23 de mayo de 2023 con sus anexos, bajo el Radicado No. 20232130085341."/>
    <d v="2023-05-23T00:00:00"/>
    <s v="Pdf"/>
    <s v="Si"/>
    <s v="N/A"/>
    <m/>
  </r>
  <r>
    <x v="0"/>
    <x v="2"/>
    <x v="2"/>
    <s v="FRANKLIN ROLANDO CANO VALCARCEL "/>
    <x v="3"/>
    <x v="2"/>
    <x v="105"/>
    <s v="Andrea Bibiana Castañeda Durán"/>
    <x v="1"/>
    <s v="FORMULACIÓN, ACTUALIZACIÓN ,ACOMPAÑAMINETO NORMATIVO Y OPERATIVO"/>
    <x v="1"/>
    <n v="30"/>
    <s v="20231140225922  "/>
    <d v="2023-05-10T00:00:00"/>
    <n v="20232110088361"/>
    <d v="2023-06-08T00:00:00"/>
    <n v="20"/>
    <x v="2"/>
    <x v="1"/>
    <s v="08-06-2023 12:02 PM_x0009_Archivar_x0009_Andrea Bibiana Castañeda Durán_x0009_SE SIO TRÁMITE CON RAD. 20232110088361 Y TRASLADO A LAS ENTIDADES CON EL 20232110088371. SE ENVIARON LOS OFICIOS EL DÍA 8/6/23"/>
    <d v="2023-06-08T00:00:00"/>
    <s v="Pdf"/>
    <s v="Si"/>
    <s v="N/A"/>
    <s v="N/A"/>
  </r>
  <r>
    <x v="0"/>
    <x v="1"/>
    <x v="5"/>
    <s v="CUERPO DE BOMBEROS VOLUNTARIOS DE SIBATE CONSEJO DE OFICIALES  "/>
    <x v="1"/>
    <x v="1"/>
    <x v="106"/>
    <s v="Orlando Murillo Lopez"/>
    <x v="1"/>
    <s v="INSPECCIÓN, VIGILANCIA Y CONTROL "/>
    <x v="2"/>
    <n v="15"/>
    <s v="20231140226002  "/>
    <d v="2023-05-10T00:00:00"/>
    <n v="20232110086391"/>
    <d v="2023-06-07T00:00:00"/>
    <n v="19"/>
    <x v="21"/>
    <x v="1"/>
    <s v="26-05-2023 11:57 AM_x0009_Archivar_x0009_Orlando Murillo Lopez_x0009_Se dio Respuesta con radicado No. 20232110086391"/>
    <d v="2023-07-06T00:00:00"/>
    <s v="Pdf"/>
    <s v="Si"/>
    <s v="N/A"/>
    <s v="N/A"/>
  </r>
  <r>
    <x v="0"/>
    <x v="1"/>
    <x v="10"/>
    <s v="ALCALDIA SABANETA ANTIOQUIA "/>
    <x v="2"/>
    <x v="2"/>
    <x v="107"/>
    <s v="Edgar Alexander Maya Lopez"/>
    <x v="1"/>
    <s v="EDUCACIÓN NACIONAL PARA BOMBEROS  "/>
    <x v="2"/>
    <n v="15"/>
    <s v="20231140226132  "/>
    <d v="2023-05-11T00:00:00"/>
    <m/>
    <d v="2023-07-10T00:00:00"/>
    <n v="38"/>
    <x v="39"/>
    <x v="0"/>
    <m/>
    <m/>
    <m/>
    <m/>
    <m/>
    <m/>
  </r>
  <r>
    <x v="0"/>
    <x v="1"/>
    <x v="4"/>
    <s v="EDWARD TORO  "/>
    <x v="3"/>
    <x v="2"/>
    <x v="108"/>
    <s v="Mauricio Delgado Perdomo "/>
    <x v="1"/>
    <s v="EDUCACIÓN NACIONAL PARA BOMBEROS  "/>
    <x v="2"/>
    <n v="15"/>
    <s v="20231140226282  "/>
    <d v="2023-05-12T00:00:00"/>
    <n v="20232140088401"/>
    <d v="2023-06-13T00:00:00"/>
    <n v="20"/>
    <x v="2"/>
    <x v="2"/>
    <s v="06-06-2023 16:45 PM_x0009_Archivar_x0009_Mauricio Delgado Perdomo_x0009_SE RESPONDE MEDIANTE RADICADO 20231140226282-20232140088401 DP CONCEJO IBAGUE"/>
    <d v="2023-06-13T00:00:00"/>
    <s v="Pdf"/>
    <s v="Si"/>
    <s v="N/A"/>
    <s v="N/A"/>
  </r>
  <r>
    <x v="0"/>
    <x v="2"/>
    <x v="22"/>
    <s v="CLAUDIA ROCIO CEQUEDA OLAGO "/>
    <x v="3"/>
    <x v="2"/>
    <x v="109"/>
    <s v="Orlando Murillo Lopez"/>
    <x v="1"/>
    <s v="INSPECCIÓN, VIGILANCIA Y CONTROL "/>
    <x v="1"/>
    <n v="30"/>
    <s v="20231140226292  "/>
    <d v="2023-05-12T00:00:00"/>
    <n v="20232110085401"/>
    <d v="2023-05-29T00:00:00"/>
    <n v="10"/>
    <x v="5"/>
    <x v="1"/>
    <s v="20-05-2023 10:32 AM_x0009_Archivar_x0009_Orlando Murillo Lopez_x0009_Se dio respuesta con radicado No. 20232110085401"/>
    <d v="2023-07-06T00:00:00"/>
    <s v="Pdf"/>
    <s v="Si"/>
    <s v="N/A"/>
    <s v="N/A"/>
  </r>
  <r>
    <x v="0"/>
    <x v="1"/>
    <x v="5"/>
    <s v="CORPORACION PRODESARROLLO Y SEGURIDAD DE GIRARDOT  "/>
    <x v="2"/>
    <x v="4"/>
    <x v="110"/>
    <s v="Mauricio Delgado Perdomo "/>
    <x v="1"/>
    <s v="EDUCACIÓN NACIONAL PARA BOMBEROS  "/>
    <x v="2"/>
    <n v="15"/>
    <s v="20231140226312  "/>
    <d v="2023-05-12T00:00:00"/>
    <s v="N/A"/>
    <d v="2023-06-06T00:00:00"/>
    <n v="16"/>
    <x v="26"/>
    <x v="2"/>
    <s v="06-06-2023 08:01 AM_x0009_Archivar_x0009_Mauricio Delgado Perdomo_x0009_SE RESPONDE POR CORREO ELECTRONICO, SE INTENTO CONTACTO TELEFONICO SIN RESULTADO."/>
    <s v="N/A"/>
    <s v="N/A"/>
    <s v="Si"/>
    <s v="N/A"/>
    <s v="No se genera radicado de salida"/>
  </r>
  <r>
    <x v="0"/>
    <x v="3"/>
    <x v="0"/>
    <s v="LEONARDO DARIO LONDOÑO AREVALO  "/>
    <x v="3"/>
    <x v="0"/>
    <x v="111"/>
    <s v="Angélica Xiomara Rosado Bayona"/>
    <x v="0"/>
    <s v="GESTIÓN ATENCIÓN AL USUARIO"/>
    <x v="4"/>
    <n v="10"/>
    <s v="20231140226332  "/>
    <d v="2023-05-12T00:00:00"/>
    <n v="20231140084331"/>
    <d v="2023-05-15T00:00:00"/>
    <n v="1"/>
    <x v="8"/>
    <x v="1"/>
    <s v="15-05-2023 10:25 AM_x0009_Archivar_x0009_Angélica Xiomara Rosado Bayona_x0009_Se da respuesta con número de radicado 20231140084331. enviado por correo electrónico y entregada fisicamente."/>
    <d v="2023-05-12T00:00:00"/>
    <s v="Pdf"/>
    <s v="Si"/>
    <s v="N/A"/>
    <s v="N/A"/>
  </r>
  <r>
    <x v="0"/>
    <x v="1"/>
    <x v="0"/>
    <s v="CAROLINA RUIZ ARIAS  "/>
    <x v="3"/>
    <x v="4"/>
    <x v="112"/>
    <s v="Edgar Alexander Maya Lopez "/>
    <x v="1"/>
    <s v="EDUCACIÓN NACIONAL PARA BOMBEROS  "/>
    <x v="3"/>
    <n v="15"/>
    <s v="20231140226392  "/>
    <d v="2023-05-15T00:00:00"/>
    <s v="N/A"/>
    <d v="2023-05-15T00:00:00"/>
    <n v="0"/>
    <x v="29"/>
    <x v="1"/>
    <s v="15-05-2023 16:15 PM_x0009_Archivar_x0009_Edgar Alexander Maya Lopez_x0009_Se da respuesta por correo electrónico se deja evidencia en digital"/>
    <s v="N/A"/>
    <s v="N/A"/>
    <s v="Si"/>
    <s v="N/A"/>
    <s v="No se genera radicado de salida"/>
  </r>
  <r>
    <x v="0"/>
    <x v="1"/>
    <x v="0"/>
    <s v="UNIVERSIDAD MILITAR NUEVA GRANADA  "/>
    <x v="0"/>
    <x v="4"/>
    <x v="113"/>
    <s v="Mauricio Delgado Perdomo "/>
    <x v="1"/>
    <s v="EDUCACIÓN NACIONAL PARA BOMBEROS  "/>
    <x v="1"/>
    <n v="30"/>
    <s v="20231140226402  "/>
    <d v="2023-05-15T00:00:00"/>
    <n v="20232140089071"/>
    <d v="2023-06-14T00:00:00"/>
    <n v="20"/>
    <x v="2"/>
    <x v="1"/>
    <s v="13-06-2023 11:30 AM_x0009_Archivar_x0009_Mauricio Delgado Perdomo_x0009_SE RESPONDE MEDIANTE RADICADO DNBC 20231140226402 - 20232140089071 UMNG - HOMOLOGACION"/>
    <d v="2023-06-14T00:00:00"/>
    <s v="Pdf"/>
    <s v="Si"/>
    <s v="N/A"/>
    <s v="N/A"/>
  </r>
  <r>
    <x v="0"/>
    <x v="1"/>
    <x v="16"/>
    <s v="LEIDER ALBEIRO SABOGAL AVILA  "/>
    <x v="3"/>
    <x v="2"/>
    <x v="114"/>
    <s v="Andrea Bibiana Castañeda Durán"/>
    <x v="1"/>
    <s v="FORMULACIÓN, ACTUALIZACIÓN ,ACOMPAÑAMINETO NORMATIVO Y OPERATIVO"/>
    <x v="3"/>
    <n v="15"/>
    <s v="20231140226422  "/>
    <d v="2023-05-15T00:00:00"/>
    <n v="20232110088961"/>
    <d v="2023-06-14T00:00:00"/>
    <n v="20"/>
    <x v="2"/>
    <x v="2"/>
    <s v="14-06-2023 14:02 PM_x0009_Archivar_x0009_Andrea Bibiana Castañeda Durán_x0009_SE DIO TRÁMITE CON RAD. 20232110088961 ENVIADO EL 14/6/23"/>
    <d v="2023-06-14T00:00:00"/>
    <s v="Pdf"/>
    <s v="Si"/>
    <s v="N/A"/>
    <s v="N/A"/>
  </r>
  <r>
    <x v="0"/>
    <x v="1"/>
    <x v="0"/>
    <s v="FISCALIA GENERAL DE LA NACION GRUPO INVESTIGATIVO  "/>
    <x v="4"/>
    <x v="5"/>
    <x v="115"/>
    <s v="Alvaro Perez"/>
    <x v="0"/>
    <s v="GESTIÓN CONTRACTUAL "/>
    <x v="5"/>
    <n v="10"/>
    <s v="20231140226472  "/>
    <d v="2023-05-15T00:00:00"/>
    <s v="N/A"/>
    <d v="2023-05-18T00:00:00"/>
    <n v="3"/>
    <x v="22"/>
    <x v="1"/>
    <s v="18-05-2023 14:40 PM_x0009_Archivar_x0009_Alvaro Perez_x0009_SE DA RESPUESTA MEDIANTE CORREO ELECTRONICO DE CONTRATACION EL DIA 16/05/2023."/>
    <s v="N/A"/>
    <s v="N/A"/>
    <s v="Si"/>
    <s v="N/A"/>
    <s v="No se genera radicado de salida"/>
  </r>
  <r>
    <x v="0"/>
    <x v="1"/>
    <x v="0"/>
    <s v="CONTRALORIA DELEGADA PARA EL SECTOR DE INFRAESTRUTURA CAROLINA SANCHEZ BRAVO  "/>
    <x v="4"/>
    <x v="5"/>
    <x v="116"/>
    <s v="Alvaro Perez"/>
    <x v="0"/>
    <s v="GESTIÓN CONTRACTUAL "/>
    <x v="5"/>
    <n v="10"/>
    <s v="20231140226542  "/>
    <d v="2023-05-15T00:00:00"/>
    <n v="20233130090451"/>
    <d v="2023-06-27T00:00:00"/>
    <n v="28"/>
    <x v="25"/>
    <x v="2"/>
    <s v="16-05-2023 19:34 PM_x0009_Archivar_x0009_Alvaro Perez_x0009_SE DA RESPUESTA MEDIANTE CORREO ELECTONICO DE CONTRATACION EL DIA 16/05/2023."/>
    <s v="N/A"/>
    <s v="N/A"/>
    <s v="Si"/>
    <s v="N/A"/>
    <s v="Se realiza envio por contratacion"/>
  </r>
  <r>
    <x v="0"/>
    <x v="1"/>
    <x v="3"/>
    <s v="CUERPO DE BOMBEROS VOLUNTARIOS DE PUPIALES  "/>
    <x v="1"/>
    <x v="2"/>
    <x v="117"/>
    <s v="Jorge Fabian Rodriguez Hincapie "/>
    <x v="1"/>
    <s v="FORMULACIÓN, ACTUALIZACIÓN ,ACOMPAÑAMINETO NORMATIVO Y OPERATIVO"/>
    <x v="1"/>
    <n v="30"/>
    <s v="20231140226692  "/>
    <d v="2023-05-15T00:00:00"/>
    <n v="20232110086211"/>
    <d v="2023-06-07T00:00:00"/>
    <n v="16"/>
    <x v="26"/>
    <x v="0"/>
    <m/>
    <d v="2023-06-07T00:00:00"/>
    <s v="Pdf"/>
    <s v="N/A"/>
    <s v="N/A"/>
    <s v="No se adjunta evidencia de envio de respuesta"/>
  </r>
  <r>
    <x v="0"/>
    <x v="1"/>
    <x v="13"/>
    <s v="CUERPO DE BOMBEROS VOLUNTARIOS DE CHINCHINA  "/>
    <x v="1"/>
    <x v="4"/>
    <x v="118"/>
    <s v="Maicol Villarreal Ospina"/>
    <x v="1"/>
    <s v="EDUCACIÓN NACIONAL PARA BOMBEROS  "/>
    <x v="4"/>
    <n v="10"/>
    <s v="20231140226942  "/>
    <d v="2023-05-16T00:00:00"/>
    <s v="N/A"/>
    <d v="2023-05-24T00:00:00"/>
    <n v="5"/>
    <x v="9"/>
    <x v="1"/>
    <s v="24-05-2023 07:25 AM_x0009_Archivar_x0009_Maicol Villarreal Ospina_x0009_SE ANEXA SOPORTE DE ENVÍO POR CORREO ELECTRÓNICO"/>
    <s v="N/A"/>
    <m/>
    <m/>
    <m/>
    <m/>
  </r>
  <r>
    <x v="0"/>
    <x v="1"/>
    <x v="5"/>
    <s v="ALCALDIA TIBACUY CUNDINAMARCA "/>
    <x v="2"/>
    <x v="1"/>
    <x v="119"/>
    <s v="Jorge Restrepo Sanguino"/>
    <x v="1"/>
    <s v="FORMULACIÓN, ACTUALIZACIÓN ,ACOMPAÑAMINETO NORMATIVO Y OPERATIVO"/>
    <x v="2"/>
    <n v="15"/>
    <s v="20231140227122  "/>
    <d v="2023-05-17T00:00:00"/>
    <n v="20232110086251"/>
    <d v="2023-06-07T00:00:00"/>
    <n v="14"/>
    <x v="34"/>
    <x v="1"/>
    <s v="07-06-2023 12:04 PM_x0009_Archivar_x0009_Jorge Restrepo Sanguino_x0009_SE DIO RESPUESTA MEDIANTE OFICIO N°20232110086251 EL 7/6/2023"/>
    <d v="2023-06-07T00:00:00"/>
    <s v="Pdf"/>
    <s v="N/A"/>
    <s v="N/A"/>
    <s v="No se adjunta evidencia de respuesta"/>
  </r>
  <r>
    <x v="0"/>
    <x v="1"/>
    <x v="0"/>
    <s v="VEEDOR BOMBERIL  "/>
    <x v="0"/>
    <x v="0"/>
    <x v="120"/>
    <s v="Carlos Armando López Barrera "/>
    <x v="2"/>
    <s v="GESTIÓN JURÍDICA"/>
    <x v="2"/>
    <n v="15"/>
    <s v="20231140227192  "/>
    <d v="2023-05-17T00:00:00"/>
    <m/>
    <d v="2023-07-10T00:00:00"/>
    <n v="34"/>
    <x v="40"/>
    <x v="0"/>
    <m/>
    <m/>
    <m/>
    <m/>
    <m/>
    <m/>
  </r>
  <r>
    <x v="0"/>
    <x v="1"/>
    <x v="0"/>
    <s v="FISCALIA SECCIONAL UNIDAD DE DELITOS CONTRA LA ADMINISTRACION PUBLICA  "/>
    <x v="4"/>
    <x v="0"/>
    <x v="121"/>
    <s v="Alvaro Perez"/>
    <x v="0"/>
    <s v="GESTIÓN CONTRACTUAL "/>
    <x v="5"/>
    <n v="10"/>
    <s v="20231140227252  "/>
    <d v="2023-05-17T00:00:00"/>
    <s v="N/A"/>
    <d v="2023-06-07T00:00:00"/>
    <n v="14"/>
    <x v="34"/>
    <x v="2"/>
    <s v="07-06-2023 12:00 PM_x0009_Archivar_x0009_Alvaro Perez_x0009_SE DIO RESPUESTA MEDIANTE CORREO ELECTRONICO DE CONTRATACION EL DIA 07/06/2023."/>
    <s v="N/A"/>
    <s v="N/A"/>
    <s v="Si"/>
    <s v="N/A"/>
    <s v="Revisar respuesta"/>
  </r>
  <r>
    <x v="0"/>
    <x v="1"/>
    <x v="14"/>
    <s v="CUERPO DE BOMBEROS VOLUNTARIOS DE PUERTO COLOMBIA  "/>
    <x v="1"/>
    <x v="4"/>
    <x v="122"/>
    <s v="Jose Alexander Teuta Gomez "/>
    <x v="1"/>
    <s v="EDUCACIÓN NACIONAL PARA BOMBEROS  "/>
    <x v="1"/>
    <n v="30"/>
    <s v="20231140227302  "/>
    <d v="2023-05-18T00:00:00"/>
    <m/>
    <d v="2023-07-10T00:00:00"/>
    <n v="33"/>
    <x v="0"/>
    <x v="0"/>
    <m/>
    <m/>
    <m/>
    <m/>
    <m/>
    <m/>
  </r>
  <r>
    <x v="0"/>
    <x v="1"/>
    <x v="4"/>
    <s v="ALCALDIA HERVEO TOLIMA "/>
    <x v="2"/>
    <x v="5"/>
    <x v="123"/>
    <s v="Edgar Hernán Molina Macías "/>
    <x v="0"/>
    <s v="GESTIÓN DE COMUNICACIONES "/>
    <x v="4"/>
    <n v="10"/>
    <s v="20231140227312  "/>
    <d v="2023-05-18T00:00:00"/>
    <m/>
    <d v="2023-07-10T00:00:00"/>
    <n v="33"/>
    <x v="0"/>
    <x v="0"/>
    <m/>
    <m/>
    <m/>
    <m/>
    <m/>
    <m/>
  </r>
  <r>
    <x v="0"/>
    <x v="1"/>
    <x v="13"/>
    <s v="DAVID E. CONDE ESCOBAR  "/>
    <x v="3"/>
    <x v="2"/>
    <x v="124"/>
    <s v="Mauricio Delgado Perdomo "/>
    <x v="1"/>
    <s v="EDUCACIÓN NACIONAL PARA BOMBEROS  "/>
    <x v="1"/>
    <n v="30"/>
    <s v="20231140227362  "/>
    <d v="2023-05-18T00:00:00"/>
    <n v="20232140088981"/>
    <d v="2023-06-15T00:00:00"/>
    <n v="18"/>
    <x v="41"/>
    <x v="1"/>
    <s v="09-06-2023 09:41 AM_x0009_Archivar_x0009_Mauricio Delgado Perdomo_x0009_SE RESPONDE CON RADICADO 20231140227362-20232140088981 DP-DAVID CONDE"/>
    <d v="2023-06-15T00:00:00"/>
    <s v="Pdf"/>
    <s v="Si"/>
    <s v="N/A"/>
    <s v="N/A"/>
  </r>
  <r>
    <x v="0"/>
    <x v="1"/>
    <x v="5"/>
    <s v="KEVIN ESTEBAN AGUILAR BALLEN  "/>
    <x v="3"/>
    <x v="4"/>
    <x v="125"/>
    <s v="Mauricio Delgado Perdomo "/>
    <x v="1"/>
    <s v="EDUCACIÓN NACIONAL PARA BOMBEROS  "/>
    <x v="3"/>
    <n v="15"/>
    <s v="20231140227382  "/>
    <d v="2023-05-18T00:00:00"/>
    <s v="N/A"/>
    <d v="2023-05-19T00:00:00"/>
    <n v="1"/>
    <x v="8"/>
    <x v="1"/>
    <s v="19-05-2023 19:51 PM_x0009_Archivar_x0009_Mauricio Delgado Perdomo_x0009_SE RESPONDE POR CORREO ELECTRONICO, SE ADJUNTA IMAGEN"/>
    <s v="N/A"/>
    <s v="N/A"/>
    <s v="Si"/>
    <s v="N/A"/>
    <s v="No se genera radicado de salida"/>
  </r>
  <r>
    <x v="0"/>
    <x v="1"/>
    <x v="0"/>
    <s v="JOSE TABARES SIERRA  "/>
    <x v="3"/>
    <x v="4"/>
    <x v="126"/>
    <s v="Mauricio Delgado Perdomo "/>
    <x v="1"/>
    <s v="EDUCACIÓN NACIONAL PARA BOMBEROS  "/>
    <x v="3"/>
    <n v="15"/>
    <s v="20231140227442  "/>
    <d v="2023-05-18T00:00:00"/>
    <s v="N/A"/>
    <d v="2023-05-19T00:00:00"/>
    <n v="1"/>
    <x v="8"/>
    <x v="1"/>
    <s v="19-05-2023 16:59 PM_x0009_Archivar_x0009_Mauricio Delgado Perdomo_x0009_SE RESPONDE POR CORREO, SE ADJUNTA IMAGEN DEL ENVIO"/>
    <s v="N/A"/>
    <s v="N/A"/>
    <s v="Si"/>
    <s v="N/A"/>
    <s v="No se genera radicado de salida"/>
  </r>
  <r>
    <x v="0"/>
    <x v="1"/>
    <x v="0"/>
    <s v="CONTRALORIA DELEGADA PARA EL SECTOR DE INFRAESTRUTURA CAROLINA SANCHEZ BRAVO  "/>
    <x v="4"/>
    <x v="5"/>
    <x v="127"/>
    <s v="Alvaro Perez"/>
    <x v="0"/>
    <s v="GESTIÓN CONTRACTUAL "/>
    <x v="5"/>
    <n v="10"/>
    <s v="20231140227652  "/>
    <d v="2023-05-23T00:00:00"/>
    <s v="N/A"/>
    <d v="2023-05-25T00:00:00"/>
    <n v="2"/>
    <x v="31"/>
    <x v="1"/>
    <s v="25-05-2023 15:36 PM_x0009_Archivar_x0009_Alvaro Perez_x0009_SE REITERO LA RESPUESTA EL DIA 25/05/2023, LA CUAL FUE ENVIADA MEDIANTE EL CORREO DE CONTRATACION."/>
    <s v="N/A"/>
    <s v="N/A"/>
    <s v="Si"/>
    <s v="N/A"/>
    <s v="Se da respuesta sin generar oficio de salida"/>
  </r>
  <r>
    <x v="0"/>
    <x v="1"/>
    <x v="23"/>
    <s v="KILDERMAN BUSTAMANTE NN "/>
    <x v="3"/>
    <x v="2"/>
    <x v="103"/>
    <s v="Jorge Fabian Rodriguez Hincapie "/>
    <x v="1"/>
    <s v="FORMULACIÓN, ACTUALIZACIÓN ,ACOMPAÑAMINETO NORMATIVO Y OPERATIVO"/>
    <x v="4"/>
    <n v="10"/>
    <s v="20231140227702  "/>
    <d v="2023-05-23T00:00:00"/>
    <n v="20232110086221"/>
    <d v="2023-07-10T00:00:00"/>
    <n v="31"/>
    <x v="23"/>
    <x v="0"/>
    <m/>
    <d v="2023-06-07T00:00:00"/>
    <s v="Pdf"/>
    <s v="N/A"/>
    <s v="N/A"/>
    <s v="No se adjunta evidencia de envio de respuesta"/>
  </r>
  <r>
    <x v="0"/>
    <x v="1"/>
    <x v="10"/>
    <s v="ALCALDIA SANTA FE DE ANTIOQUIA ANTIOQUIA "/>
    <x v="2"/>
    <x v="3"/>
    <x v="128"/>
    <s v="Julio Cesar Garcia Triana"/>
    <x v="1"/>
    <s v="INSPECCIÓN, VIGILANCIA Y CONTROL "/>
    <x v="1"/>
    <n v="30"/>
    <s v="20231140227722  "/>
    <d v="2023-05-23T00:00:00"/>
    <n v="20232150086401"/>
    <d v="2023-06-07T00:00:00"/>
    <n v="11"/>
    <x v="4"/>
    <x v="1"/>
    <s v="26-06-2023 09:09 AM_x0009_Archivar_x0009_Julio Cesar Garcia Triana_x0009_se envia el 07 de junio de 2023 por atencion al ciudadano, archivese"/>
    <d v="2023-06-26T00:00:00"/>
    <s v="Pdf"/>
    <s v="Si"/>
    <s v="N/A"/>
    <m/>
  </r>
  <r>
    <x v="0"/>
    <x v="1"/>
    <x v="5"/>
    <s v="ANDRES CASTILLO MOLINA  "/>
    <x v="3"/>
    <x v="3"/>
    <x v="129"/>
    <s v="Julio Cesar Garcia Triana"/>
    <x v="1"/>
    <s v="INSPECCIÓN, VIGILANCIA Y CONTROL "/>
    <x v="3"/>
    <n v="15"/>
    <s v="20231140227732  "/>
    <d v="2023-05-23T00:00:00"/>
    <n v="20212050090001"/>
    <d v="2023-07-10T00:00:00"/>
    <n v="31"/>
    <x v="23"/>
    <x v="1"/>
    <s v="26-06-2023 09:28 AM_x0009_Archivar_x0009_Julio Cesar Garcia Triana_x0009_SE ENVIA EL 13 DE JUNIO DE 2023 POR ATENCION AL CIUDADANO ARCHIVESE"/>
    <s v="N/A"/>
    <s v="N/A"/>
    <s v="N/A"/>
    <s v="N/A"/>
    <s v="Evidencia de radicado no corresponde (20212050090001)"/>
  </r>
  <r>
    <x v="0"/>
    <x v="1"/>
    <x v="14"/>
    <s v="CUERPO DE BOMBEROS VOLUNTARIOS DE SABANALARGA  "/>
    <x v="1"/>
    <x v="4"/>
    <x v="130"/>
    <s v="Jose Alexander Teuta Gomez "/>
    <x v="1"/>
    <s v="EDUCACIÓN NACIONAL PARA BOMBEROS  "/>
    <x v="4"/>
    <n v="10"/>
    <s v="20231140227872  "/>
    <d v="2023-05-23T00:00:00"/>
    <s v="N/A"/>
    <d v="2023-06-26T00:00:00"/>
    <n v="22"/>
    <x v="28"/>
    <x v="2"/>
    <s v="26-06-2023 15:30 PM_x0009_Archivar_x0009_Jose Alexander Teuta Gomez_x0009_SE ADJUNTA EVIDENCIA DE RESPUESTA POR CORREO ELECTRONICO ENVIADA EL 26 DE JUNIO DE 2023"/>
    <s v="N/A"/>
    <s v="N/A"/>
    <s v="Si"/>
    <s v="N/A"/>
    <s v="No se genera radicado de salida"/>
  </r>
  <r>
    <x v="0"/>
    <x v="1"/>
    <x v="0"/>
    <s v="HERACLITO LANDINEZ  "/>
    <x v="4"/>
    <x v="0"/>
    <x v="131"/>
    <s v="Carlos Armando López Barrera "/>
    <x v="0"/>
    <s v="GESTIÓN CONTRACTUAL "/>
    <x v="0"/>
    <n v="5"/>
    <s v="20231140227942  "/>
    <d v="2023-05-23T00:00:00"/>
    <m/>
    <d v="2023-07-10T00:00:00"/>
    <n v="31"/>
    <x v="23"/>
    <x v="0"/>
    <m/>
    <m/>
    <m/>
    <m/>
    <m/>
    <m/>
  </r>
  <r>
    <x v="0"/>
    <x v="1"/>
    <x v="8"/>
    <s v="CUERPO DE BOMBEROS GUAYATA"/>
    <x v="1"/>
    <x v="3"/>
    <x v="132"/>
    <s v="Julio Cesar Garcia Triana"/>
    <x v="1"/>
    <s v="INSPECCIÓN, VIGILANCIA Y CONTROL "/>
    <x v="2"/>
    <n v="15"/>
    <s v="20231140227952  "/>
    <d v="2023-05-23T00:00:00"/>
    <s v="_x0009_20232150089011"/>
    <d v="2023-06-23T00:00:00"/>
    <n v="21"/>
    <x v="18"/>
    <x v="2"/>
    <s v="26-06-2023 10:04 AM_x0009_Archivar_x0009_Julio Cesar Garcia Triana_x0009_SE ENVIA EL 23 DE JUNIO DE 2023 ARCHIVESE"/>
    <d v="2023-06-26T00:00:00"/>
    <s v="Pdf"/>
    <s v="Si"/>
    <s v="N/A"/>
    <s v="N/A"/>
  </r>
  <r>
    <x v="0"/>
    <x v="1"/>
    <x v="10"/>
    <s v="J. RAFAEL REQUENA  "/>
    <x v="3"/>
    <x v="4"/>
    <x v="133"/>
    <s v="Mauricio Delgado Perdomo "/>
    <x v="1"/>
    <s v="EDUCACIÓN NACIONAL PARA BOMBEROS  "/>
    <x v="3"/>
    <n v="15"/>
    <s v="20231140228002  "/>
    <d v="2023-05-24T00:00:00"/>
    <s v="N/A"/>
    <d v="2023-06-09T00:00:00"/>
    <n v="12"/>
    <x v="3"/>
    <x v="1"/>
    <s v="09-06-2023 10:45 AM_x0009_Archivar_x0009_Mauricio Delgado Perdomo_x0009_se envia respuesta al peticionario por corre electrónico. se adjunta imagen"/>
    <s v="N/A"/>
    <s v="N/A"/>
    <s v="Si"/>
    <s v="N/A"/>
    <s v="No se genera radicado de salida"/>
  </r>
  <r>
    <x v="0"/>
    <x v="1"/>
    <x v="0"/>
    <s v="MARCE CASTRO  "/>
    <x v="3"/>
    <x v="0"/>
    <x v="134"/>
    <s v="Andrea Bibiana Castañeda Durán"/>
    <x v="1"/>
    <s v="FORMULACIÓN, ACTUALIZACIÓN ,ACOMPAÑAMINETO NORMATIVO Y OPERATIVO"/>
    <x v="3"/>
    <n v="15"/>
    <s v="20231140228072  "/>
    <d v="2023-05-24T00:00:00"/>
    <n v="20232110086411"/>
    <d v="2023-06-07T00:00:00"/>
    <n v="10"/>
    <x v="5"/>
    <x v="1"/>
    <s v="26-05-2023 14:27 PM_x0009_Archivar_x0009_Andrea Bibiana Castañeda Durán_x0009_SE DIO TRÁMITE CONJUNTO CON EL RAD. 20231140223482 CON RESPUESTA 20232110086411"/>
    <d v="2023-06-07T00:00:00"/>
    <s v="Pdf"/>
    <s v="Si"/>
    <s v="N/A"/>
    <m/>
  </r>
  <r>
    <x v="0"/>
    <x v="1"/>
    <x v="5"/>
    <s v="CUERPO DE BOMBEROS VOLUNTARIOS DE LA VEGA  "/>
    <x v="1"/>
    <x v="4"/>
    <x v="135"/>
    <s v="Edgar Alexander Maya Lopez "/>
    <x v="1"/>
    <s v="EDUCACIÓN NACIONAL PARA BOMBEROS  "/>
    <x v="1"/>
    <n v="30"/>
    <s v="20231140228202  "/>
    <d v="2023-05-24T00:00:00"/>
    <s v="N/A"/>
    <d v="2023-06-08T00:00:00"/>
    <n v="11"/>
    <x v="4"/>
    <x v="1"/>
    <s v="08-06-2023 15:36 PM_x0009_Archivar_x0009_Edgar Alexander Maya Lopez_x0009_Se da respuesta con radicado DNBC N° 20232140086891, se envia el 08/06/2023"/>
    <s v="N/A"/>
    <s v="N/A"/>
    <s v="Si"/>
    <s v="N/A"/>
    <s v="No se genera radicado de salida"/>
  </r>
  <r>
    <x v="0"/>
    <x v="1"/>
    <x v="7"/>
    <s v="SEBASTIAN ZUNIGA CORTAZAR  "/>
    <x v="3"/>
    <x v="0"/>
    <x v="136"/>
    <s v="Jorge Fabian Rodriguez Hincapie "/>
    <x v="1"/>
    <s v="FORMULACIÓN, ACTUALIZACIÓN ,ACOMPAÑAMINETO NORMATIVO Y OPERATIVO"/>
    <x v="3"/>
    <n v="15"/>
    <s v="20231140228212  "/>
    <d v="2023-05-24T00:00:00"/>
    <n v="20232110086241"/>
    <d v="2023-06-07T00:00:00"/>
    <n v="10"/>
    <x v="5"/>
    <x v="0"/>
    <m/>
    <d v="2023-06-07T00:00:00"/>
    <s v="Pdf"/>
    <s v="N/A"/>
    <m/>
    <s v="No se adjunta evidencia de envio de respuesta"/>
  </r>
  <r>
    <x v="0"/>
    <x v="2"/>
    <x v="17"/>
    <s v="DIANA MARCELA SUAREZ JIMENEZ  "/>
    <x v="3"/>
    <x v="3"/>
    <x v="137"/>
    <s v="Melba Vidal "/>
    <x v="1"/>
    <s v="INSPECCIÓN, VIGILANCIA Y CONTROL "/>
    <x v="3"/>
    <n v="15"/>
    <s v="20231140228282  "/>
    <d v="2023-05-24T00:00:00"/>
    <n v="20232150086511"/>
    <d v="2023-06-08T00:00:00"/>
    <n v="11"/>
    <x v="4"/>
    <x v="1"/>
    <s v="29-06-2023 16:13 PM_x0009_Archivar_x0009_Melba Vidal_x0009_Respuesta enviada el 8 de junio del 2023 con radicado No 20232150086511"/>
    <d v="2023-06-08T00:00:00"/>
    <s v="Pdf"/>
    <s v="Si"/>
    <s v="N/A"/>
    <s v="N/A"/>
  </r>
  <r>
    <x v="0"/>
    <x v="1"/>
    <x v="22"/>
    <s v="CUERPO DE BOMBEROS VOLUNTARIOS DE PAMPLONA  "/>
    <x v="1"/>
    <x v="2"/>
    <x v="138"/>
    <s v="Jorge Fabian Rodriguez Hincapie "/>
    <x v="1"/>
    <s v="FORMULACIÓN, ACTUALIZACIÓN ,ACOMPAÑAMINETO NORMATIVO Y OPERATIVO"/>
    <x v="2"/>
    <n v="15"/>
    <s v="20231140228292  "/>
    <d v="2023-05-24T00:00:00"/>
    <n v="20232110086291"/>
    <d v="2023-06-07T00:00:00"/>
    <n v="10"/>
    <x v="5"/>
    <x v="0"/>
    <m/>
    <d v="2023-06-07T00:00:00"/>
    <s v="Pdf"/>
    <s v="N/A"/>
    <s v="N/A"/>
    <s v="No se adjunta evidencia de envio de respuesta"/>
  </r>
  <r>
    <x v="0"/>
    <x v="1"/>
    <x v="14"/>
    <s v="GOBERNACIÓN DE ATLANTICO  "/>
    <x v="2"/>
    <x v="1"/>
    <x v="139"/>
    <s v="Melba Vidal "/>
    <x v="1"/>
    <s v="INSPECCIÓN, VIGILANCIA Y CONTROL "/>
    <x v="1"/>
    <n v="30"/>
    <s v="20231140228302  "/>
    <d v="2023-05-24T00:00:00"/>
    <n v="20232150087031"/>
    <d v="2023-06-13T00:00:00"/>
    <n v="13"/>
    <x v="42"/>
    <x v="1"/>
    <s v="29-06-2023 16:14 PM_x0009_Archivar_x0009_Melba Vidal_x0009_Respuesta enviada el 13 de junio con radicado No 20232150087031"/>
    <d v="2023-06-12T00:00:00"/>
    <s v="Pdf"/>
    <s v="Si"/>
    <s v="N/A"/>
    <s v="N/A"/>
  </r>
  <r>
    <x v="0"/>
    <x v="1"/>
    <x v="14"/>
    <s v="CUERPO DE BOMBEROS VOLUNTARIOS DE SABANALARGA  "/>
    <x v="1"/>
    <x v="1"/>
    <x v="140"/>
    <s v="Andrea Bibiana Castañeda Durán"/>
    <x v="1"/>
    <s v="FORMULACIÓN, ACTUALIZACIÓN ,ACOMPAÑAMINETO NORMATIVO Y OPERATIVO"/>
    <x v="2"/>
    <n v="15"/>
    <s v="20231140228362  "/>
    <d v="2023-05-25T00:00:00"/>
    <n v="20232110089841"/>
    <d v="2023-06-23T00:00:00"/>
    <n v="19"/>
    <x v="21"/>
    <x v="2"/>
    <s v="23-06-2023 10:30 AM_x0009_Archivar_x0009_Andrea Bibiana Castañeda Durán_x0009_SE DIO TRÁMITE CON RAD. 20232110089841 ENVIADO EL 23/6/23"/>
    <d v="2023-06-23T00:00:00"/>
    <s v="Pdf"/>
    <s v="Si"/>
    <s v="N/A"/>
    <s v="N/A"/>
  </r>
  <r>
    <x v="0"/>
    <x v="1"/>
    <x v="16"/>
    <s v="RICARDO GONZALEZ NúñEZ  "/>
    <x v="3"/>
    <x v="4"/>
    <x v="141"/>
    <s v="Jose Alexander Teuta Gomez "/>
    <x v="1"/>
    <s v="EDUCACIÓN NACIONAL PARA BOMBEROS  "/>
    <x v="1"/>
    <n v="30"/>
    <s v="20231140228552  "/>
    <d v="2023-05-26T00:00:00"/>
    <m/>
    <d v="2023-07-10T00:00:00"/>
    <n v="28"/>
    <x v="25"/>
    <x v="0"/>
    <m/>
    <m/>
    <m/>
    <m/>
    <m/>
    <m/>
  </r>
  <r>
    <x v="0"/>
    <x v="1"/>
    <x v="13"/>
    <s v="CUERPO DE BOMBEROS VOLUNTARIOS DE MARMATO  "/>
    <x v="1"/>
    <x v="4"/>
    <x v="142"/>
    <s v="Maicol Villarreal Ospina"/>
    <x v="1"/>
    <s v="EDUCACIÓN NACIONAL PARA BOMBEROS  "/>
    <x v="4"/>
    <n v="10"/>
    <s v="20231140228572  "/>
    <d v="2023-05-26T00:00:00"/>
    <s v="_x0009_20232140088451"/>
    <d v="2023-06-15T00:00:00"/>
    <n v="13"/>
    <x v="42"/>
    <x v="1"/>
    <s v="15-06-2023 06:58 AM_x0009_Archivar_x0009_Maicol Villarreal Ospina_x0009_SE ANEXA SOPORTE DE RESPUESTA POR CORREO ELECTRONICO"/>
    <s v="N/A"/>
    <s v="N/A"/>
    <s v="Si"/>
    <s v="N/A"/>
    <s v="No se genera radicado de salida"/>
  </r>
  <r>
    <x v="0"/>
    <x v="1"/>
    <x v="0"/>
    <s v="PRESIDENCIA DE LA REPUBLICA / Heberth Vargas Sinisterra"/>
    <x v="3"/>
    <x v="3"/>
    <x v="143"/>
    <s v="Melba Vidal "/>
    <x v="1"/>
    <s v="INSPECCIÓN, VIGILANCIA Y CONTROL "/>
    <x v="1"/>
    <n v="30"/>
    <s v="20231140228592  "/>
    <d v="2023-05-26T00:00:00"/>
    <n v="20232150089691"/>
    <d v="2023-06-21T00:00:00"/>
    <n v="16"/>
    <x v="26"/>
    <x v="1"/>
    <s v="29-06-2023 16:17 PM_x0009_Archivar_x0009_Melba Vidal_x0009_Respuesta enviada el 21 de junio del 2023 con radicado No 20232150089691"/>
    <d v="2023-07-04T00:00:00"/>
    <s v="Pdf"/>
    <s v="Si"/>
    <s v="N/A"/>
    <s v="N/A"/>
  </r>
  <r>
    <x v="0"/>
    <x v="1"/>
    <x v="2"/>
    <s v="BENEMERITO CUERPO DE BOMBEROS VOLUNTARIOS TULUA - DEPARTAMENTO DE EDUCACIÓN  "/>
    <x v="1"/>
    <x v="4"/>
    <x v="144"/>
    <s v="Jose Alexander Teuta Gomez "/>
    <x v="1"/>
    <s v="EDUCACIÓN NACIONAL PARA BOMBEROS  "/>
    <x v="2"/>
    <n v="15"/>
    <s v="20231140228652  "/>
    <d v="2023-05-28T00:00:00"/>
    <s v="N/A"/>
    <d v="2023-07-10T00:00:00"/>
    <n v="27"/>
    <x v="7"/>
    <x v="2"/>
    <s v="10-07-2023 20:57 PM Archivar Jose Alexander Teuta Gomez SE DA RESPUESTA POR CORREO ELECTRONICO EL 10 DE JULIO DE 2023"/>
    <d v="2023-07-10T00:00:00"/>
    <s v="Pdf"/>
    <s v="Si"/>
    <m/>
    <s v="Se da respuesta desde el correo electronico del responsable"/>
  </r>
  <r>
    <x v="0"/>
    <x v="1"/>
    <x v="2"/>
    <s v="CUERPO DE BOMBEROS VOLUNTARIOS DE ZARZAL  "/>
    <x v="1"/>
    <x v="0"/>
    <x v="145"/>
    <s v="Andrés Fernando Muñoz Cabrera "/>
    <x v="1"/>
    <s v="FORTALECIMIENTO BOMBERIL PARA LA RESPUESTA "/>
    <x v="2"/>
    <n v="15"/>
    <s v="20231140228682  "/>
    <d v="2023-05-28T00:00:00"/>
    <m/>
    <d v="2023-07-10T00:00:00"/>
    <n v="27"/>
    <x v="7"/>
    <x v="0"/>
    <m/>
    <m/>
    <m/>
    <m/>
    <m/>
    <m/>
  </r>
  <r>
    <x v="0"/>
    <x v="1"/>
    <x v="0"/>
    <s v="LEWIS ENERGY COLOMBIA  "/>
    <x v="0"/>
    <x v="2"/>
    <x v="146"/>
    <s v="Edgar Alexander Maya Lopez "/>
    <x v="1"/>
    <s v="EDUCACIÓN NACIONAL PARA BOMBEROS  "/>
    <x v="1"/>
    <n v="30"/>
    <s v="20231140228712  "/>
    <d v="2023-05-28T00:00:00"/>
    <n v="20232140087151"/>
    <d v="2023-06-08T00:00:00"/>
    <n v="8"/>
    <x v="15"/>
    <x v="1"/>
    <s v="08-06-2023 14:23 PM_x0009_Archivar_x0009_Edgar Alexander Maya Lopez_x0009_Se da respuesta con radicado DNBC 20232140087151 se envía el 08/06/2023"/>
    <d v="2023-06-08T00:00:00"/>
    <s v="Pdf"/>
    <s v="Si"/>
    <s v="N/A"/>
    <s v="N/A"/>
  </r>
  <r>
    <x v="0"/>
    <x v="1"/>
    <x v="10"/>
    <s v="LUCI TORRES  "/>
    <x v="3"/>
    <x v="3"/>
    <x v="147"/>
    <s v="Julio Cesar Garcia Triana"/>
    <x v="1"/>
    <s v="INSPECCIÓN, VIGILANCIA Y CONTROL "/>
    <x v="4"/>
    <n v="10"/>
    <s v="20231140228792  "/>
    <d v="2023-05-28T00:00:00"/>
    <s v="20232150089171_x0009_"/>
    <d v="2023-06-21T00:00:00"/>
    <n v="15"/>
    <x v="1"/>
    <x v="2"/>
    <s v="26-06-2023 10:12 AM_x0009_Archivar_x0009_Julio Cesar Garcia Triana_x0009_SE ENVIA EL 21 DE JUNIO DE 2023, POR ATENCION AL CIUADADANO ARCHIVESE"/>
    <d v="2023-06-26T00:00:00"/>
    <s v="Pdf"/>
    <s v="Si"/>
    <s v="N/A"/>
    <s v="N/A"/>
  </r>
  <r>
    <x v="0"/>
    <x v="1"/>
    <x v="16"/>
    <s v="JORGE CRUZ HERNANDEZ  "/>
    <x v="3"/>
    <x v="4"/>
    <x v="148"/>
    <s v="Jorge Restrepo Sanguino"/>
    <x v="1"/>
    <s v="EDUCACIÓN NACIONAL PARA BOMBEROS  "/>
    <x v="1"/>
    <n v="30"/>
    <s v="20231140228822  "/>
    <d v="2023-05-28T00:00:00"/>
    <n v="20232110086981"/>
    <d v="2023-06-13T00:00:00"/>
    <n v="10"/>
    <x v="5"/>
    <x v="1"/>
    <s v="07-06-2023 17:24 PM_x0009_Archivar_x0009_Jorge Restrepo Sanguino_x0009_SE DIO RESPUESTA MEDIANTE OFICIO N°20232110086971 EL 7/6/2023"/>
    <d v="2023-06-12T00:00:00"/>
    <s v="Pdf"/>
    <s v="Si"/>
    <s v="N/A"/>
    <s v="N/A"/>
  </r>
  <r>
    <x v="0"/>
    <x v="1"/>
    <x v="2"/>
    <s v="CUERPO DE BOMBEROS VOLUNTARIOS DE ZARZAL  "/>
    <x v="1"/>
    <x v="4"/>
    <x v="149"/>
    <s v="Maicol Villarreal Ospina"/>
    <x v="1"/>
    <s v="EDUCACIÓN NACIONAL PARA BOMBEROS  "/>
    <x v="4"/>
    <n v="10"/>
    <s v="20231140228832  "/>
    <d v="2023-05-28T00:00:00"/>
    <s v="_x0009_20232140087021"/>
    <d v="2023-06-08T00:00:00"/>
    <n v="8"/>
    <x v="15"/>
    <x v="1"/>
    <s v="08-06-2023 12:50 PM_x0009_Archivar_x0009_Maicol Villarreal Ospina_x0009_Se firma certificados, se deja evidencia de envió en digital por medio de correo electrónico y guía de correo certificado"/>
    <d v="2023-06-08T00:00:00"/>
    <s v="Pdf"/>
    <s v="Si"/>
    <s v="N/A"/>
    <s v="N/A"/>
  </r>
  <r>
    <x v="0"/>
    <x v="1"/>
    <x v="1"/>
    <s v="ALCALDIA SAN JOSE DE URE CORDOBA "/>
    <x v="2"/>
    <x v="1"/>
    <x v="150"/>
    <s v="Jorge Restrepo Sanguino"/>
    <x v="1"/>
    <s v="FORMULACIÓN, ACTUALIZACIÓN ,ACOMPAÑAMINETO NORMATIVO Y OPERATIVO"/>
    <x v="2"/>
    <n v="15"/>
    <s v="20231140228842  "/>
    <d v="2023-05-28T00:00:00"/>
    <n v="20232110086971"/>
    <d v="2023-06-22T00:00:00"/>
    <n v="16"/>
    <x v="26"/>
    <x v="2"/>
    <s v="22-06-2023 10:36 AM_x0009_Archivar_x0009_Jorge Restrepo Sanguino_x0009_SE DIO RESPUTESTA MEDIANTE OFICIO N° 20232110086971 EL 22/6/2023"/>
    <d v="2023-06-22T00:00:00"/>
    <s v="Pdf"/>
    <s v="Si"/>
    <s v="N/A"/>
    <s v="N/A"/>
  </r>
  <r>
    <x v="0"/>
    <x v="1"/>
    <x v="2"/>
    <s v="CUERPO DE BOMBEROS VOLUNTARIOS DE ALCALA  "/>
    <x v="1"/>
    <x v="2"/>
    <x v="142"/>
    <s v="Andrea Bibiana Castañeda Durán"/>
    <x v="1"/>
    <s v="FORMULACIÓN, ACTUALIZACIÓN ,ACOMPAÑAMINETO NORMATIVO Y OPERATIVO"/>
    <x v="2"/>
    <n v="15"/>
    <s v="20231140228872  "/>
    <d v="2023-05-28T00:00:00"/>
    <n v="20232110087801"/>
    <d v="2023-06-13T00:00:00"/>
    <n v="10"/>
    <x v="5"/>
    <x v="1"/>
    <s v="14-06-2023 14:04 PM_x0009_Archivar_x0009_Andrea Bibiana Castañeda Durán_x0009_SE DIO TRÁMITE CON RAD. 20232110087801 ENVIADO EL 14/6/23"/>
    <d v="2023-06-12T00:00:00"/>
    <s v="Pdf"/>
    <s v="Si"/>
    <s v="N/A"/>
    <s v="N/A"/>
  </r>
  <r>
    <x v="0"/>
    <x v="1"/>
    <x v="0"/>
    <s v="FISCALIA GENERAL DE LA NACION CTI  "/>
    <x v="4"/>
    <x v="0"/>
    <x v="151"/>
    <s v="Carlos Armando López Barrera "/>
    <x v="0"/>
    <s v="GESTIÓN TALENTO HUMANO "/>
    <x v="5"/>
    <n v="10"/>
    <s v="20231140229002  "/>
    <d v="2023-05-29T00:00:00"/>
    <m/>
    <d v="2023-07-10T00:00:00"/>
    <n v="27"/>
    <x v="7"/>
    <x v="0"/>
    <m/>
    <m/>
    <m/>
    <m/>
    <m/>
    <m/>
  </r>
  <r>
    <x v="0"/>
    <x v="1"/>
    <x v="0"/>
    <s v="FISCALIA GENERAL DE LA NACION CTI  "/>
    <x v="4"/>
    <x v="0"/>
    <x v="151"/>
    <s v="Carlos Armando López Barrera "/>
    <x v="2"/>
    <s v="GESTIÓN JURÍDICA"/>
    <x v="5"/>
    <n v="10"/>
    <s v="20231140229012  "/>
    <d v="2023-05-29T00:00:00"/>
    <m/>
    <d v="2023-07-10T00:00:00"/>
    <n v="27"/>
    <x v="7"/>
    <x v="0"/>
    <m/>
    <m/>
    <m/>
    <m/>
    <m/>
    <m/>
  </r>
  <r>
    <x v="0"/>
    <x v="1"/>
    <x v="0"/>
    <s v="JORGE ARDILA PALLARES  "/>
    <x v="3"/>
    <x v="4"/>
    <x v="152"/>
    <s v="Maicol Villarreal Ospina"/>
    <x v="1"/>
    <s v="EDUCACIÓN NACIONAL PARA BOMBEROS  "/>
    <x v="3"/>
    <n v="15"/>
    <s v="20231140229072  "/>
    <d v="2023-05-29T00:00:00"/>
    <s v="N/A"/>
    <d v="2023-06-05T00:00:00"/>
    <n v="5"/>
    <x v="9"/>
    <x v="1"/>
    <s v="05-06-2023 07:21 AM_x0009_Archivar_x0009_Maicol Villarreal Ospina_x0009_SE ADJUNTA SOPORTE DE RESPUESTA POR CORREO ELECTRÓNICO"/>
    <s v="N/A"/>
    <s v="N/A"/>
    <s v="N/A"/>
    <s v="Si"/>
    <s v="Guia:017005102700"/>
  </r>
  <r>
    <x v="0"/>
    <x v="1"/>
    <x v="5"/>
    <s v="ALCALDÍA SUESCA CUNDINAMARCA CUNDINAMARCA "/>
    <x v="2"/>
    <x v="3"/>
    <x v="50"/>
    <s v="Julio Cesar Garcia Triana"/>
    <x v="1"/>
    <s v="INSPECCIÓN, VIGILANCIA Y CONTROL "/>
    <x v="2"/>
    <n v="15"/>
    <s v="20231140229102  "/>
    <d v="2023-05-29T00:00:00"/>
    <n v="20232150089881"/>
    <d v="2023-06-23T00:00:00"/>
    <n v="17"/>
    <x v="30"/>
    <x v="2"/>
    <s v="26-06-2023 11:17 AM_x0009_Archivar_x0009_Julio Cesar Garcia Triana_x0009_SE ENVIA EL 23 DE JUNIO DE 2023 POR ATENCONN A CIUDADANO ARCHIVESE"/>
    <s v="N/A"/>
    <s v="Word"/>
    <s v="Si"/>
    <s v="N/A"/>
    <s v="Radicado de salida sin firma"/>
  </r>
  <r>
    <x v="0"/>
    <x v="1"/>
    <x v="6"/>
    <s v="ROLANDO ALEXIS PEÑUELA  "/>
    <x v="3"/>
    <x v="1"/>
    <x v="153"/>
    <s v="Orlando Murillo Lopez"/>
    <x v="1"/>
    <s v="INSPECCIÓN, VIGILANCIA Y CONTROL "/>
    <x v="2"/>
    <n v="15"/>
    <s v="20231140229172  "/>
    <d v="2023-05-29T00:00:00"/>
    <n v="20232110087011"/>
    <d v="2023-06-13T00:00:00"/>
    <n v="10"/>
    <x v="5"/>
    <x v="1"/>
    <s v="30-05-2023 21:59 PM_x0009_Archivar_x0009_Orlando Murillo Lopez_x0009_Se dio respuesta bajo el radicado No. 20232110087011"/>
    <d v="2023-06-12T00:00:00"/>
    <s v="Pdf"/>
    <s v="Si"/>
    <s v="N/A"/>
    <s v="N/A"/>
  </r>
  <r>
    <x v="0"/>
    <x v="1"/>
    <x v="19"/>
    <s v="CUERPO DE BOMBEROS VOLUNTARIOS DE OROCUE - CASANARE  "/>
    <x v="1"/>
    <x v="2"/>
    <x v="154"/>
    <s v="ALEJANDRA MOSQUERA HURTADO  "/>
    <x v="1"/>
    <s v="FORTALECIMIENTO BOMBERIL PARA LA RESPUESTA "/>
    <x v="3"/>
    <n v="15"/>
    <s v="20231140229182  "/>
    <d v="2023-05-29T00:00:00"/>
    <n v="20232130088771"/>
    <d v="2023-06-08T00:00:00"/>
    <n v="8"/>
    <x v="15"/>
    <x v="1"/>
    <s v="08-06-2023 15:56 PM_x0009_Archivar_x0009_ALEJANDRA MOSQUERA HURTADO_x0009_Se da respuesta mediante radicado No. 20232130088771 y se envia por correo electronico."/>
    <d v="2023-06-08T00:00:00"/>
    <s v="Pdf"/>
    <s v="Si"/>
    <s v="N/A"/>
    <s v="N/A"/>
  </r>
  <r>
    <x v="0"/>
    <x v="1"/>
    <x v="8"/>
    <s v="ARIIF SAS BIC  "/>
    <x v="0"/>
    <x v="2"/>
    <x v="155"/>
    <s v="Andrea Bibiana Castañeda Durán"/>
    <x v="1"/>
    <s v="FORMULACIÓN, ACTUALIZACIÓN ,ACOMPAÑAMINETO NORMATIVO Y OPERATIVO"/>
    <x v="1"/>
    <n v="30"/>
    <s v="20231140229212  "/>
    <d v="2023-05-30T00:00:00"/>
    <n v="20232110089281"/>
    <d v="2023-06-16T00:00:00"/>
    <n v="12"/>
    <x v="3"/>
    <x v="1"/>
    <s v="16-06-2023 09:44 AM_x0009_Archivar_x0009_Andrea Bibiana Castañeda Durán_x0009_SE DIO TRÁMITE CON RAD. 20232110089281 ENVIADO EL 16/6/23"/>
    <d v="2023-06-16T00:00:00"/>
    <s v="Pdf"/>
    <s v="Si"/>
    <s v="N/A"/>
    <s v="N/A"/>
  </r>
  <r>
    <x v="0"/>
    <x v="1"/>
    <x v="10"/>
    <s v="ALCALDIA SANTA FE DE ANTIOQUIA ANTIOQUIA "/>
    <x v="2"/>
    <x v="2"/>
    <x v="156"/>
    <s v="Julio Cesar Garcia Triana"/>
    <x v="1"/>
    <s v="INSPECCIÓN, VIGILANCIA Y CONTROL "/>
    <x v="1"/>
    <n v="30"/>
    <s v="20231140229282  "/>
    <d v="2023-05-30T00:00:00"/>
    <n v="20232150089651"/>
    <d v="2023-06-21T00:00:00"/>
    <n v="14"/>
    <x v="34"/>
    <x v="1"/>
    <m/>
    <d v="2023-07-05T00:00:00"/>
    <s v="Pdf"/>
    <s v="Si"/>
    <m/>
    <s v="se evidencia del correo de respuestas que fue enviado al correo, pero el responsable no sube la evidencia del envio"/>
  </r>
  <r>
    <x v="0"/>
    <x v="1"/>
    <x v="12"/>
    <s v="VEEDURIA CIUDADANA VIGIAS DEL CAFE  "/>
    <x v="0"/>
    <x v="1"/>
    <x v="157"/>
    <s v="Andrea Bibiana Castañeda Durán"/>
    <x v="1"/>
    <s v="FORMULACIÓN, ACTUALIZACIÓN ,ACOMPAÑAMINETO NORMATIVO Y OPERATIVO"/>
    <x v="2"/>
    <n v="15"/>
    <s v="20231140229332  "/>
    <d v="2023-05-30T00:00:00"/>
    <n v="20232110090061"/>
    <d v="2023-06-27T00:00:00"/>
    <n v="18"/>
    <x v="41"/>
    <x v="2"/>
    <s v="27-06-2023 16:09 PM_x0009_Archivar_x0009_Andrea Bibiana Castañeda Durán_x0009_SE DIO TRÁMITE CON RAD. 20232110090061 ENVIADO EL 27/6/23"/>
    <d v="2023-06-27T00:00:00"/>
    <s v="Pdf"/>
    <s v="Si"/>
    <s v="N/A"/>
    <s v="N/A"/>
  </r>
  <r>
    <x v="0"/>
    <x v="1"/>
    <x v="16"/>
    <s v="MONICA HERNANDEZ LOZANO  "/>
    <x v="3"/>
    <x v="2"/>
    <x v="158"/>
    <s v="Edgar Alexander Maya Lopez"/>
    <x v="1"/>
    <s v="EDUCACIÓN NACIONAL PARA BOMBEROS  "/>
    <x v="3"/>
    <n v="15"/>
    <s v="20231140229342  "/>
    <d v="2023-05-30T00:00:00"/>
    <m/>
    <d v="2023-07-10T00:00:00"/>
    <n v="26"/>
    <x v="19"/>
    <x v="0"/>
    <m/>
    <m/>
    <m/>
    <m/>
    <m/>
    <m/>
  </r>
  <r>
    <x v="0"/>
    <x v="1"/>
    <x v="13"/>
    <s v="GOBERNACION DE CALDAS  "/>
    <x v="2"/>
    <x v="6"/>
    <x v="159"/>
    <s v="Andrés Fernando Muñoz Cabrera "/>
    <x v="1"/>
    <s v="FORTALECIMIENTO BOMBERIL PARA LA RESPUESTA "/>
    <x v="2"/>
    <n v="15"/>
    <s v="20231140229472  "/>
    <d v="2023-05-30T00:00:00"/>
    <m/>
    <d v="2023-07-10T00:00:00"/>
    <n v="26"/>
    <x v="19"/>
    <x v="0"/>
    <m/>
    <m/>
    <m/>
    <m/>
    <m/>
    <m/>
  </r>
  <r>
    <x v="0"/>
    <x v="1"/>
    <x v="2"/>
    <s v="SINDICATO DISTRITAL DE BOMBEROS VOLUNTARIOS DE BUENAVENTURA  "/>
    <x v="1"/>
    <x v="2"/>
    <x v="160"/>
    <s v="Melba Vidal "/>
    <x v="1"/>
    <s v="INSPECCIÓN, VIGILANCIA Y CONTROL "/>
    <x v="1"/>
    <n v="30"/>
    <s v="20231140229512  "/>
    <d v="2023-05-30T00:00:00"/>
    <n v="20232150089691"/>
    <d v="2023-06-21T00:00:00"/>
    <n v="14"/>
    <x v="34"/>
    <x v="1"/>
    <s v="04-07-2023 15:44 PM_x0009_Archivar_x0009_Melba Vidal_x0009_Se asocia imagen y se sube soporte de envio electerónco en anexos documentos"/>
    <d v="2023-07-04T00:00:00"/>
    <s v="Pdf"/>
    <s v="Si"/>
    <s v="N/A"/>
    <s v="N/A"/>
  </r>
  <r>
    <x v="0"/>
    <x v="1"/>
    <x v="0"/>
    <s v="FISCALIA SEGUNDA SECCIONAL UNIDAD DE DELITOS CONTRA LA ADMINISTRACION PUBLICA  "/>
    <x v="4"/>
    <x v="0"/>
    <x v="161"/>
    <s v="KEYLA YESENIA CORTES RODRIGUEZ"/>
    <x v="1"/>
    <s v="COORDINACIÓN OPERATIVA"/>
    <x v="5"/>
    <n v="10"/>
    <s v="20231140229522  "/>
    <d v="2023-05-30T00:00:00"/>
    <n v="20232120088421"/>
    <d v="2023-07-25T00:00:00"/>
    <n v="36"/>
    <x v="43"/>
    <x v="0"/>
    <s v="05-07-2023 10:26 AM_x0009_Archivar_x0009_KEYLA YESENIA CORTES RODRIGUEZ_x0009_se da respuesta al peticionario para fines pertinentes."/>
    <d v="2023-07-25T00:00:00"/>
    <s v="Pdf"/>
    <m/>
    <m/>
    <s v="no hay evidencia de envio de la respuesta"/>
  </r>
  <r>
    <x v="0"/>
    <x v="1"/>
    <x v="19"/>
    <s v="LUDI MIREYA ARIAS CARDOZO  "/>
    <x v="3"/>
    <x v="4"/>
    <x v="162"/>
    <s v="Maicol Villarreal Ospina"/>
    <x v="1"/>
    <s v="EDUCACIÓN NACIONAL PARA BOMBEROS  "/>
    <x v="4"/>
    <n v="10"/>
    <s v="20231140229562  "/>
    <d v="2023-05-30T00:00:00"/>
    <s v="_x0009_20232140087911"/>
    <d v="2023-06-08T00:00:00"/>
    <n v="7"/>
    <x v="10"/>
    <x v="1"/>
    <s v="08-06-2023 13:07 PM_x0009_Archivar_x0009_Maicol Villarreal Ospina_x0009_se deja evidencia de envió en digital por medio de correo electrónico"/>
    <s v="N/A"/>
    <s v="Word"/>
    <s v="Si"/>
    <s v="N/A"/>
    <s v="Radicado de salida sin firma"/>
  </r>
  <r>
    <x v="0"/>
    <x v="1"/>
    <x v="8"/>
    <s v="ARIIF SAS BIC  "/>
    <x v="0"/>
    <x v="2"/>
    <x v="163"/>
    <s v="Melba Vidal "/>
    <x v="1"/>
    <s v="INSPECCIÓN, VIGILANCIA Y CONTROL "/>
    <x v="1"/>
    <n v="30"/>
    <s v="20231140229572  "/>
    <d v="2023-05-31T00:00:00"/>
    <n v="20232150088501"/>
    <d v="2023-06-08T00:00:00"/>
    <n v="6"/>
    <x v="37"/>
    <x v="1"/>
    <s v="04-07-2023 15:47 PM_x0009_Archivar_x0009_Melba Vidal_x0009_Se asocia imagen y se sube soporte de envio correo electrónico enb anexos documentos"/>
    <d v="2023-07-04T00:00:00"/>
    <s v="Pdf"/>
    <s v="Si"/>
    <s v="N/A"/>
    <s v="N/A"/>
  </r>
  <r>
    <x v="0"/>
    <x v="1"/>
    <x v="0"/>
    <s v="JAVIER BALLESTEROS SUBDIRECCIPON GESTIÓN HUMANA  "/>
    <x v="1"/>
    <x v="4"/>
    <x v="164"/>
    <s v="Jose Alexander Teuta Gomez "/>
    <x v="1"/>
    <s v="EDUCACIÓN NACIONAL PARA BOMBEROS  "/>
    <x v="2"/>
    <n v="15"/>
    <s v="20231140229612  "/>
    <d v="2023-05-31T00:00:00"/>
    <m/>
    <d v="2023-07-10T00:00:00"/>
    <n v="25"/>
    <x v="20"/>
    <x v="0"/>
    <m/>
    <m/>
    <m/>
    <m/>
    <m/>
    <m/>
  </r>
  <r>
    <x v="0"/>
    <x v="1"/>
    <x v="2"/>
    <s v="MARIBEL ARCE  "/>
    <x v="3"/>
    <x v="3"/>
    <x v="165"/>
    <s v="Orlando Murillo Lopez"/>
    <x v="1"/>
    <s v="INSPECCIÓN, VIGILANCIA Y CONTROL "/>
    <x v="3"/>
    <n v="15"/>
    <s v="20231140229642  "/>
    <d v="2023-05-31T00:00:00"/>
    <n v="20232110087081"/>
    <d v="2023-06-08T00:00:00"/>
    <n v="6"/>
    <x v="37"/>
    <x v="1"/>
    <s v="31-05-2023 23:49 PM_x0009_Archivar_x0009_Orlando Murillo Lopez_x0009_Se dio respuesta con radicado No. 20232110087081"/>
    <m/>
    <m/>
    <m/>
    <m/>
    <m/>
  </r>
  <r>
    <x v="0"/>
    <x v="3"/>
    <x v="10"/>
    <s v="JORGE IVAN SALDARRIAGA  "/>
    <x v="1"/>
    <x v="2"/>
    <x v="166"/>
    <s v="Carlos Armando López Barrera "/>
    <x v="2"/>
    <s v="GESTIÓN JURÍDICA"/>
    <x v="4"/>
    <n v="10"/>
    <s v="20231140229652  "/>
    <d v="2023-05-31T00:00:00"/>
    <m/>
    <d v="2023-07-10T00:00:00"/>
    <n v="25"/>
    <x v="20"/>
    <x v="0"/>
    <m/>
    <m/>
    <m/>
    <m/>
    <m/>
    <m/>
  </r>
  <r>
    <x v="0"/>
    <x v="1"/>
    <x v="6"/>
    <s v="BOMBEROS BUCARAMANGA  "/>
    <x v="1"/>
    <x v="2"/>
    <x v="167"/>
    <s v="Jorge Fabian Rodriguez Hincapie "/>
    <x v="1"/>
    <s v="FORMULACIÓN, ACTUALIZACIÓN ,ACOMPAÑAMINETO NORMATIVO Y OPERATIVO"/>
    <x v="2"/>
    <n v="15"/>
    <s v="20231140229732  "/>
    <d v="2023-05-31T00:00:00"/>
    <n v="20232110090651"/>
    <d v="2023-07-10T00:00:00"/>
    <n v="25"/>
    <x v="20"/>
    <x v="0"/>
    <m/>
    <d v="2023-07-04T00:00:00"/>
    <s v="Pdf"/>
    <m/>
    <m/>
    <s v="No se adjunta evidencia de envio de respuesta"/>
  </r>
  <r>
    <x v="0"/>
    <x v="1"/>
    <x v="8"/>
    <s v="PAULO CESAR FORERO FORERO  "/>
    <x v="3"/>
    <x v="4"/>
    <x v="168"/>
    <s v="Mauricio Delgado Perdomo "/>
    <x v="1"/>
    <s v="EDUCACIÓN NACIONAL PARA BOMBEROS  "/>
    <x v="2"/>
    <n v="15"/>
    <s v="20231140229752  "/>
    <d v="2023-05-31T00:00:00"/>
    <s v="N/A"/>
    <d v="2023-06-09T00:00:00"/>
    <n v="7"/>
    <x v="10"/>
    <x v="1"/>
    <s v="09-06-2023 15:49 PM_x0009_Archivar_x0009_Mauricio Delgado Perdomo_x0009_SE TRAMITRA POR CORREO ELECTRONICO, SE ADJUNTA IMAGEN"/>
    <s v="N/A"/>
    <s v="N/A"/>
    <s v="Si"/>
    <s v="N/A"/>
    <s v="No se genera radicado de salida"/>
  </r>
  <r>
    <x v="0"/>
    <x v="1"/>
    <x v="0"/>
    <s v="LINA MARCELA LEON GASCA  "/>
    <x v="3"/>
    <x v="2"/>
    <x v="169"/>
    <s v="Jorge Fabian Rodriguez Hincapie "/>
    <x v="1"/>
    <s v="FORMULACIÓN, ACTUALIZACIÓN ,ACOMPAÑAMINETO NORMATIVO Y OPERATIVO"/>
    <x v="3"/>
    <n v="15"/>
    <s v="20231140229762  "/>
    <d v="2023-05-31T00:00:00"/>
    <n v="20232110090571"/>
    <d v="2023-07-10T00:00:00"/>
    <n v="25"/>
    <x v="20"/>
    <x v="0"/>
    <m/>
    <d v="2023-07-21T00:00:00"/>
    <s v="Pdf"/>
    <m/>
    <m/>
    <s v="No se adjunta evidencia de envio de respuesta"/>
  </r>
  <r>
    <x v="0"/>
    <x v="1"/>
    <x v="10"/>
    <s v="MINISTERIO DE VIVIENDA / FERNEY ALONSO RESTREPO"/>
    <x v="3"/>
    <x v="2"/>
    <x v="170"/>
    <s v="Jorge Fabian Rodriguez Hincapie "/>
    <x v="1"/>
    <s v="FORMULACIÓN, ACTUALIZACIÓN ,ACOMPAÑAMINETO NORMATIVO Y OPERATIVO"/>
    <x v="3"/>
    <n v="15"/>
    <s v="20231140229812  "/>
    <d v="2023-05-31T00:00:00"/>
    <n v="20232110090031"/>
    <d v="2023-07-10T00:00:00"/>
    <n v="25"/>
    <x v="20"/>
    <x v="0"/>
    <m/>
    <d v="2023-06-27T00:00:00"/>
    <s v="Pdf"/>
    <m/>
    <m/>
    <s v="No se adjunta evidencia de envio de respuesta"/>
  </r>
  <r>
    <x v="0"/>
    <x v="1"/>
    <x v="17"/>
    <s v="CUERPO DE BOMBEROS VOLUNTARIOS EL DONCELLO - CAQUETÁ  "/>
    <x v="1"/>
    <x v="2"/>
    <x v="171"/>
    <s v="_x0009_Melba Vidal"/>
    <x v="1"/>
    <s v="INSPECCIÓN, VIGILANCIA Y CONTROL "/>
    <x v="1"/>
    <n v="30"/>
    <s v="20231140229912  "/>
    <d v="2023-06-01T00:00:00"/>
    <n v="20232150089781"/>
    <d v="2023-06-23T00:00:00"/>
    <n v="14"/>
    <x v="34"/>
    <x v="1"/>
    <s v="29-06-2023 16:25 PM_x0009_Archivar_x0009_Melba Vidal_x0009_Respuesta enviada el 23 dejunio del 2023 con radicado No 20232150089781"/>
    <s v="N/A"/>
    <s v="Word"/>
    <s v="Si"/>
    <s v="N/A"/>
    <s v="Radicado de salida sin firma"/>
  </r>
  <r>
    <x v="0"/>
    <x v="1"/>
    <x v="5"/>
    <s v="SIHO ALEXANDER LUQUE  "/>
    <x v="3"/>
    <x v="3"/>
    <x v="172"/>
    <s v="Julio Cesar Garcia Triana"/>
    <x v="1"/>
    <s v="INSPECCIÓN, VIGILANCIA Y CONTROL "/>
    <x v="3"/>
    <n v="15"/>
    <s v="20231140229962  "/>
    <d v="2023-06-01T00:00:00"/>
    <n v="20232150089991"/>
    <d v="2023-07-10T00:00:00"/>
    <n v="24"/>
    <x v="17"/>
    <x v="0"/>
    <m/>
    <m/>
    <m/>
    <m/>
    <m/>
    <s v="No se adjunta evidencia de envio de respuesta"/>
  </r>
  <r>
    <x v="0"/>
    <x v="1"/>
    <x v="5"/>
    <s v="SIHO ALEXANDER LUQUE  "/>
    <x v="3"/>
    <x v="1"/>
    <x v="173"/>
    <s v="Julio Cesar Garcia Triana"/>
    <x v="1"/>
    <s v="INSPECCIÓN, VIGILANCIA Y CONTROL "/>
    <x v="3"/>
    <n v="15"/>
    <s v="20231140230012  "/>
    <d v="2023-06-01T00:00:00"/>
    <s v="_x0009_20232150090151"/>
    <d v="2023-07-10T00:00:00"/>
    <n v="24"/>
    <x v="17"/>
    <x v="0"/>
    <m/>
    <d v="2023-07-05T00:00:00"/>
    <s v="Pdf"/>
    <s v="N/A"/>
    <s v="N/A"/>
    <s v="No se adjunta evidencia de envio de respuesta"/>
  </r>
  <r>
    <x v="0"/>
    <x v="1"/>
    <x v="10"/>
    <s v="CUERPO DE BOMBEROS VOLUNTARIOS DE SANTAFE DE ANTIOQUIA  "/>
    <x v="1"/>
    <x v="2"/>
    <x v="174"/>
    <s v="Orlando Murillo Lopez"/>
    <x v="1"/>
    <s v="INSPECCIÓN, VIGILANCIA Y CONTROL "/>
    <x v="2"/>
    <n v="15"/>
    <s v="20231140230032  "/>
    <d v="2023-06-01T00:00:00"/>
    <n v="20232110087941"/>
    <d v="2023-06-08T00:00:00"/>
    <n v="5"/>
    <x v="9"/>
    <x v="1"/>
    <s v="06-06-2023 09:45 AM_x0009_Archivar_x0009_Orlando Murillo Lopez_x0009_se dio respuesta con radicado No. 20232110087941"/>
    <s v="N/A"/>
    <s v="Word"/>
    <s v="Si"/>
    <s v="N/A"/>
    <s v="Radicado de salida sin firma"/>
  </r>
  <r>
    <x v="0"/>
    <x v="1"/>
    <x v="0"/>
    <s v="JHON FREDY EPIA MAYOR  / EPIAS S.A.S"/>
    <x v="0"/>
    <x v="5"/>
    <x v="175"/>
    <s v="Andrés Fernando Muñoz Cabrera "/>
    <x v="1"/>
    <s v="FORTALECIMIENTO BOMBERIL PARA LA RESPUESTA "/>
    <x v="2"/>
    <n v="15"/>
    <s v="20231140230072  "/>
    <d v="2023-06-01T00:00:00"/>
    <m/>
    <d v="2023-07-10T00:00:00"/>
    <n v="24"/>
    <x v="17"/>
    <x v="0"/>
    <m/>
    <m/>
    <m/>
    <m/>
    <m/>
    <m/>
  </r>
  <r>
    <x v="0"/>
    <x v="1"/>
    <x v="9"/>
    <s v="ALCALDIA PUERTO GAITAN "/>
    <x v="2"/>
    <x v="3"/>
    <x v="176"/>
    <s v="Julio Cesar Garcia Triana"/>
    <x v="1"/>
    <s v="INSPECCIÓN, VIGILANCIA Y CONTROL "/>
    <x v="3"/>
    <n v="15"/>
    <s v="20231140230082  "/>
    <d v="2023-06-01T00:00:00"/>
    <s v="20232150090311_x0009_"/>
    <d v="2023-07-07T00:00:00"/>
    <n v="23"/>
    <x v="27"/>
    <x v="0"/>
    <m/>
    <d v="2023-07-06T00:00:00"/>
    <s v="Pdf"/>
    <s v="N/A"/>
    <s v="N/A"/>
    <s v="No se adjunta evidencia de envio de respuesta"/>
  </r>
  <r>
    <x v="0"/>
    <x v="1"/>
    <x v="4"/>
    <s v="SECRETARIA DE INTERIOR  "/>
    <x v="2"/>
    <x v="1"/>
    <x v="177"/>
    <s v="Jorge Restrepo Sanguino"/>
    <x v="1"/>
    <s v="FORMULACIÓN, ACTUALIZACIÓN ,ACOMPAÑAMINETO NORMATIVO Y OPERATIVO"/>
    <x v="4"/>
    <n v="10"/>
    <s v="20231140230092  "/>
    <d v="2023-06-01T00:00:00"/>
    <n v="20232110087951"/>
    <d v="2023-06-21T00:00:00"/>
    <n v="12"/>
    <x v="3"/>
    <x v="2"/>
    <s v="21-06-2023 09:44 AM_x0009_Archivar_x0009_Jorge Restrepo Sanguino_x0009_SE ENVIO POR CORREO ELECTRONICO EL 21/6/2023"/>
    <d v="2023-06-21T00:00:00"/>
    <s v="Pdf"/>
    <s v="Si"/>
    <s v="N/A"/>
    <s v="N/A"/>
  </r>
  <r>
    <x v="0"/>
    <x v="1"/>
    <x v="24"/>
    <s v="ANDREA SALCEDO CMGRD  "/>
    <x v="2"/>
    <x v="2"/>
    <x v="178"/>
    <s v="Andrea Bibiana Castañeda Durán"/>
    <x v="1"/>
    <s v="FORMULACIÓN, ACTUALIZACIÓN ,ACOMPAÑAMINETO NORMATIVO Y OPERATIVO"/>
    <x v="1"/>
    <n v="30"/>
    <s v="20231140230132  "/>
    <d v="2023-06-01T00:00:00"/>
    <n v="20232110087921"/>
    <d v="2023-06-08T00:00:00"/>
    <n v="5"/>
    <x v="9"/>
    <x v="1"/>
    <s v="08-06-2023 15:30 PM_x0009_Archivar_x0009_Andrea Bibiana Castañeda Durán_x0009_SE DIO TRÁMITE CON RAD. 20232110087921 ENVIADO EL 08/06/23"/>
    <d v="2023-06-08T00:00:00"/>
    <s v="Pdf"/>
    <s v="Si"/>
    <s v="N/A"/>
    <s v="N/A"/>
  </r>
  <r>
    <x v="0"/>
    <x v="1"/>
    <x v="16"/>
    <s v="JORGE ARDILA PALLARES  "/>
    <x v="3"/>
    <x v="0"/>
    <x v="179"/>
    <s v="Viviana Gonzalez Cano"/>
    <x v="0"/>
    <s v="GESTIÓN DE ASUNTOS DISCIPLINARIOS "/>
    <x v="6"/>
    <n v="15"/>
    <s v="20231140230162  "/>
    <d v="2023-06-02T00:00:00"/>
    <s v="20233140088941_x0009_"/>
    <d v="2023-06-08T00:00:00"/>
    <n v="4"/>
    <x v="33"/>
    <x v="1"/>
    <s v="08-06-2023 15:41 PM_x0009_Archivar_x0009_Viviana Gonzalez Cano_x0009_Se expide auto inhibitorio el cual se publica en la pagina web de al entidad. 01/2023"/>
    <s v="N/A"/>
    <s v="Pdf"/>
    <s v="N/A"/>
    <s v="N/A"/>
    <s v="https://dnbc.gov.co/index.php/atencion-y-servicios-la-ciudadania/actuaciones-disciplinarias"/>
  </r>
  <r>
    <x v="0"/>
    <x v="1"/>
    <x v="5"/>
    <s v="CUERPO DE BOMBEROS VOLUNTARIOS DE ZIPAQUIRA  "/>
    <x v="1"/>
    <x v="3"/>
    <x v="180"/>
    <s v="_x0009_Orlando Murillo Lopez"/>
    <x v="1"/>
    <s v="INSPECCIÓN, VIGILANCIA Y CONTROL "/>
    <x v="2"/>
    <n v="15"/>
    <s v="20231140230182  "/>
    <d v="2023-06-02T00:00:00"/>
    <n v="20232110088511"/>
    <d v="2023-06-08T00:00:00"/>
    <n v="4"/>
    <x v="33"/>
    <x v="1"/>
    <s v="08-06-2023 01:04 AM_x0009_Archivar_x0009_Orlando Murillo Lopez_x0009_Se da respuesta con radicado No. 20232110088511"/>
    <s v="N/A"/>
    <s v="Word"/>
    <s v="Si"/>
    <s v="N/A"/>
    <s v="Radicado de salida sin firma"/>
  </r>
  <r>
    <x v="0"/>
    <x v="1"/>
    <x v="6"/>
    <s v="ALCALDIA MUNICIPAL SANTANDER GUADALUPE "/>
    <x v="2"/>
    <x v="6"/>
    <x v="181"/>
    <s v="Andrés Fernando Muñoz Cabrera "/>
    <x v="1"/>
    <s v="FORTALECIMIENTO BOMBERIL PARA LA RESPUESTA "/>
    <x v="2"/>
    <n v="15"/>
    <s v="20231140230242  "/>
    <d v="2023-06-02T00:00:00"/>
    <m/>
    <d v="2023-07-11T00:00:00"/>
    <n v="24"/>
    <x v="17"/>
    <x v="0"/>
    <m/>
    <m/>
    <m/>
    <m/>
    <m/>
    <m/>
  </r>
  <r>
    <x v="0"/>
    <x v="1"/>
    <x v="6"/>
    <s v="IVONNE LANDAZABAL VALBUENA / COORDINADOR DEPARTAMENTAL GR "/>
    <x v="1"/>
    <x v="2"/>
    <x v="182"/>
    <s v="Andrea Bibiana Castañeda Durán"/>
    <x v="1"/>
    <s v="FORMULACIÓN, ACTUALIZACIÓN ,ACOMPAÑAMINETO NORMATIVO Y OPERATIVO"/>
    <x v="2"/>
    <n v="15"/>
    <s v="20231140230312  "/>
    <d v="2023-06-02T00:00:00"/>
    <n v="20232110089591"/>
    <d v="2023-06-21T00:00:00"/>
    <n v="11"/>
    <x v="4"/>
    <x v="1"/>
    <s v="21-06-2023 09:38 AM_x0009_Archivar_x0009_Andrea Bibiana Castañeda Durán_x0009_SE DIO TRÁMITE CON RAD. 20232110089591 ENVIADO EL 21/6/23"/>
    <d v="2023-06-21T00:00:00"/>
    <s v="Pdf"/>
    <s v="Si"/>
    <s v="N/A"/>
    <s v="N/A"/>
  </r>
  <r>
    <x v="0"/>
    <x v="1"/>
    <x v="10"/>
    <s v="ALCALDIA EBEJICO ANTIOQUIA "/>
    <x v="2"/>
    <x v="1"/>
    <x v="183"/>
    <s v="Jorge Restrepo Sanguino"/>
    <x v="1"/>
    <s v="FORMULACIÓN, ACTUALIZACIÓN ,ACOMPAÑAMINETO NORMATIVO Y OPERATIVO"/>
    <x v="2"/>
    <n v="15"/>
    <s v="20231140230472  "/>
    <d v="2023-06-05T00:00:00"/>
    <n v="20232110088811"/>
    <d v="2023-06-21T00:00:00"/>
    <n v="10"/>
    <x v="5"/>
    <x v="1"/>
    <s v="21-06-2023 10:15 AM_x0009_Archivar_x0009_Jorge Restrepo Sanguino_x0009_SE DIO RESPUESTA MEDIANTE OFICIO N° 20232110088811 EL 21/6/2023"/>
    <d v="2023-06-21T00:00:00"/>
    <s v="Pdf"/>
    <s v="Si"/>
    <s v="N/A"/>
    <s v="N/A"/>
  </r>
  <r>
    <x v="0"/>
    <x v="1"/>
    <x v="6"/>
    <s v="CIRO ROJAS OJEDA "/>
    <x v="3"/>
    <x v="3"/>
    <x v="184"/>
    <s v="_x0009_Orlando Murillo Lopez"/>
    <x v="1"/>
    <s v="INSPECCIÓN, VIGILANCIA Y CONTROL "/>
    <x v="1"/>
    <n v="30"/>
    <s v="20231140230492  "/>
    <d v="2023-06-05T00:00:00"/>
    <n v="20232110089121"/>
    <d v="2023-06-15T00:00:00"/>
    <n v="7"/>
    <x v="10"/>
    <x v="1"/>
    <s v="13-06-2023 20:39 PM_x0009_Archivar_x0009_Orlando Murillo Lopez_x0009_Se dio respuesta con radicado No. 20232110089121"/>
    <s v="N/A"/>
    <s v="Word"/>
    <s v="Si"/>
    <s v="N/A"/>
    <s v="Radicado de salida sin firma"/>
  </r>
  <r>
    <x v="0"/>
    <x v="1"/>
    <x v="1"/>
    <s v="DENIS RAMOS  "/>
    <x v="2"/>
    <x v="3"/>
    <x v="185"/>
    <s v="_x0009_Orlando Murillo Lopez"/>
    <x v="1"/>
    <s v="INSPECCIÓN, VIGILANCIA Y CONTROL "/>
    <x v="5"/>
    <n v="10"/>
    <s v="20231140230502  "/>
    <d v="2023-06-05T00:00:00"/>
    <n v="20232110088191"/>
    <d v="2023-06-08T00:00:00"/>
    <n v="3"/>
    <x v="22"/>
    <x v="1"/>
    <s v="06-06-2023 13:26 PM_x0009_Archivar_x0009_Orlando Murillo Lopez_x0009_se dio respuesta con radicado No. 20232110088191"/>
    <s v="N/A"/>
    <s v="Word"/>
    <s v="Si"/>
    <s v="N/A"/>
    <s v="Radicado de salida sin firma"/>
  </r>
  <r>
    <x v="0"/>
    <x v="1"/>
    <x v="0"/>
    <s v="UNGRD SUBDIRECCION PARA EL MANEJO DE DESASTRES  "/>
    <x v="4"/>
    <x v="6"/>
    <x v="186"/>
    <s v="Andrés Fernando Muñoz Cabrera "/>
    <x v="1"/>
    <s v="FORTALECIMIENTO BOMBERIL PARA LA RESPUESTA "/>
    <x v="2"/>
    <n v="15"/>
    <s v="20231140230582  "/>
    <d v="2023-06-05T00:00:00"/>
    <m/>
    <d v="2023-07-11T00:00:00"/>
    <n v="23"/>
    <x v="27"/>
    <x v="0"/>
    <m/>
    <m/>
    <m/>
    <m/>
    <m/>
    <m/>
  </r>
  <r>
    <x v="0"/>
    <x v="1"/>
    <x v="0"/>
    <s v="NICOLáS ANDRéS LASTRE  "/>
    <x v="3"/>
    <x v="4"/>
    <x v="187"/>
    <s v="_x0009_Mauricio Delgado Perdomo"/>
    <x v="1"/>
    <s v="EDUCACIÓN NACIONAL PARA BOMBEROS  "/>
    <x v="3"/>
    <n v="15"/>
    <s v="20231140230622  "/>
    <d v="2023-06-05T00:00:00"/>
    <s v="N/A"/>
    <d v="2023-06-07T00:00:00"/>
    <n v="2"/>
    <x v="31"/>
    <x v="1"/>
    <s v="09-06-2023 14:18 PM_x0009_Archivar_x0009_Mauricio Delgado Perdomo_x0009_SE RESPONDE POR CORREO ELECTRONICO. SE ADJUNTA IMAGEN"/>
    <s v="N/A"/>
    <s v="N/A"/>
    <s v="Si"/>
    <s v="N/A"/>
    <s v="No se genera radicado de salida"/>
  </r>
  <r>
    <x v="0"/>
    <x v="1"/>
    <x v="4"/>
    <s v="CUERPO DE BOMBEROS VOLUNTARIOS DE LERIDA - TOLIMA  "/>
    <x v="1"/>
    <x v="2"/>
    <x v="188"/>
    <s v="Andrea Bibiana Castañeda Durán"/>
    <x v="1"/>
    <s v="FORMULACIÓN, ACTUALIZACIÓN ,ACOMPAÑAMINETO NORMATIVO Y OPERATIVO"/>
    <x v="2"/>
    <n v="15"/>
    <s v="20231140230632  "/>
    <d v="2023-06-06T00:00:00"/>
    <n v="20232110089601"/>
    <d v="2023-06-21T00:00:00"/>
    <n v="9"/>
    <x v="13"/>
    <x v="1"/>
    <s v="21-06-2023 09:36 AM_x0009_Archivar_x0009_Andrea Bibiana Castañeda Durán_x0009_SE DIO TRÁMITE CON RAD. 20232110089601 ENVIADO EL 21/6/23"/>
    <d v="2023-06-21T00:00:00"/>
    <s v="Pdf"/>
    <s v="Si"/>
    <s v="N/A"/>
    <s v="N/A"/>
  </r>
  <r>
    <x v="0"/>
    <x v="1"/>
    <x v="6"/>
    <s v="ANDRES FELIPE PEÑALVER ESPECTÁCULOS PIROTÉCNICOS MARIPOSA "/>
    <x v="3"/>
    <x v="2"/>
    <x v="189"/>
    <s v="Jorge Restrepo Sanguino"/>
    <x v="1"/>
    <s v="FORMULACIÓN, ACTUALIZACIÓN ,ACOMPAÑAMINETO NORMATIVO Y OPERATIVO"/>
    <x v="3"/>
    <n v="15"/>
    <s v="20231140230712  "/>
    <d v="2023-06-06T00:00:00"/>
    <n v="20232110089301"/>
    <d v="2023-06-21T00:00:00"/>
    <n v="9"/>
    <x v="13"/>
    <x v="1"/>
    <s v="21-06-2023 10:21 AM_x0009_Archivar_x0009_Jorge Restrepo Sanguino_x0009_SE DIO RESPUESTA MEDIANTE OFICIO N°20232110089301 EL 21/6/2023"/>
    <d v="2023-06-21T00:00:00"/>
    <s v="Pdf"/>
    <s v="Si"/>
    <s v="N/A"/>
    <s v="N/A"/>
  </r>
  <r>
    <x v="0"/>
    <x v="1"/>
    <x v="23"/>
    <s v="WILSON CANO  "/>
    <x v="3"/>
    <x v="3"/>
    <x v="190"/>
    <s v="_x0009_Orlando Murillo Lopez"/>
    <x v="1"/>
    <s v="INSPECCIÓN, VIGILANCIA Y CONTROL "/>
    <x v="2"/>
    <n v="15"/>
    <s v="20231140230922  "/>
    <d v="2023-06-06T00:00:00"/>
    <n v="20232110090281"/>
    <d v="2023-07-05T00:00:00"/>
    <n v="18"/>
    <x v="41"/>
    <x v="2"/>
    <s v="26-06-2023 22:47 PM_x0009_Archivar_x0009_Orlando Murillo Lopez_x0009_Se dio respuesta con el radicado No. 20232110090281"/>
    <s v="N/A"/>
    <s v="Word"/>
    <s v="Si"/>
    <s v="N/A"/>
    <s v="N/A"/>
  </r>
  <r>
    <x v="0"/>
    <x v="1"/>
    <x v="12"/>
    <s v="LUIS FERNANDO REYES RAMÍREZ "/>
    <x v="0"/>
    <x v="3"/>
    <x v="191"/>
    <s v="Julio Cesar Garcia Triana"/>
    <x v="1"/>
    <s v="INSPECCIÓN, VIGILANCIA Y CONTROL "/>
    <x v="2"/>
    <n v="15"/>
    <s v="20231140230952  "/>
    <d v="2023-06-06T00:00:00"/>
    <n v="20232150090381"/>
    <d v="2023-07-11T00:00:00"/>
    <n v="22"/>
    <x v="28"/>
    <x v="0"/>
    <m/>
    <d v="2023-07-06T00:00:00"/>
    <s v="Pdf"/>
    <m/>
    <m/>
    <s v="No se adjunta evidencia de envio de respuesta"/>
  </r>
  <r>
    <x v="0"/>
    <x v="1"/>
    <x v="11"/>
    <s v="DELEGACIÓN DEPARTAMENTAL BOMBEROS BOLIVAR  "/>
    <x v="1"/>
    <x v="2"/>
    <x v="192"/>
    <s v="_x0009_Melba Vidal"/>
    <x v="1"/>
    <s v="INSPECCIÓN, VIGILANCIA Y CONTROL "/>
    <x v="4"/>
    <n v="10"/>
    <s v="20231140231072  "/>
    <d v="2023-06-07T00:00:00"/>
    <n v="20232150089801"/>
    <d v="2023-06-23T00:00:00"/>
    <n v="10"/>
    <x v="5"/>
    <x v="1"/>
    <s v="29-06-2023 16:28 PM_x0009_Archivar_x0009_Melba Vidal_x0009_Respuesta enviada el 23 de junio con radicado No 20232150089801"/>
    <s v="N/A"/>
    <s v="Word"/>
    <s v="Si"/>
    <s v="N/A"/>
    <s v="Radicado de salida sin firma"/>
  </r>
  <r>
    <x v="0"/>
    <x v="1"/>
    <x v="2"/>
    <s v="JUAN CAMILO JARAMILLO  "/>
    <x v="3"/>
    <x v="2"/>
    <x v="193"/>
    <s v="Andrea Bibiana Castañeda Durán  "/>
    <x v="1"/>
    <s v="FORMULACIÓN, ACTUALIZACIÓN ,ACOMPAÑAMINETO NORMATIVO Y OPERATIVO"/>
    <x v="1"/>
    <n v="30"/>
    <s v="20231140231122  "/>
    <d v="2023-06-07T00:00:00"/>
    <n v="20232110091211"/>
    <d v="2023-07-17T00:00:00"/>
    <n v="25"/>
    <x v="20"/>
    <x v="1"/>
    <s v="17-07-2023 10:14 AM Archivar Andrea Bibiana Castañeda Durán SE DIO TRÁMITE CON RAD. 20232110091211 ENVIADO EL 17/07/23"/>
    <d v="2023-07-17T00:00:00"/>
    <s v="Pdf"/>
    <s v="Si"/>
    <s v="N/A"/>
    <m/>
  </r>
  <r>
    <x v="0"/>
    <x v="1"/>
    <x v="10"/>
    <s v="MARIO URIBE QUICENO "/>
    <x v="1"/>
    <x v="5"/>
    <x v="194"/>
    <s v="Carlos Armando López Barrera "/>
    <x v="2"/>
    <s v="GESTIÓN JURÍDICA"/>
    <x v="4"/>
    <n v="10"/>
    <s v="20231140231202  "/>
    <d v="2023-06-07T00:00:00"/>
    <m/>
    <d v="2023-07-11T00:00:00"/>
    <n v="21"/>
    <x v="18"/>
    <x v="0"/>
    <m/>
    <m/>
    <m/>
    <m/>
    <m/>
    <m/>
  </r>
  <r>
    <x v="0"/>
    <x v="1"/>
    <x v="0"/>
    <s v="JOHN FREDY TOVAR ROMERO "/>
    <x v="3"/>
    <x v="5"/>
    <x v="195"/>
    <s v="Carlos Armando López Barrera "/>
    <x v="2"/>
    <s v="GESTIÓN JURÍDICA"/>
    <x v="3"/>
    <n v="15"/>
    <s v="20231140231222  "/>
    <d v="2023-06-07T00:00:00"/>
    <m/>
    <d v="2023-07-11T00:00:00"/>
    <n v="21"/>
    <x v="18"/>
    <x v="0"/>
    <m/>
    <m/>
    <m/>
    <m/>
    <m/>
    <m/>
  </r>
  <r>
    <x v="0"/>
    <x v="1"/>
    <x v="11"/>
    <s v="JOSE DEL CARMEN GUTIERREZ JIMENEZ  "/>
    <x v="1"/>
    <x v="4"/>
    <x v="196"/>
    <s v="Mauricio Delgado Perdomo"/>
    <x v="1"/>
    <s v="EDUCACIÓN NACIONAL PARA BOMBEROS  "/>
    <x v="2"/>
    <n v="15"/>
    <s v="20231140231302  "/>
    <d v="2023-06-07T00:00:00"/>
    <s v="N/A"/>
    <d v="2023-06-09T00:00:00"/>
    <n v="2"/>
    <x v="31"/>
    <x v="1"/>
    <s v="09-06-2023 16:20 PM_x0009_Archivar_x0009_Mauricio Delgado Perdomo_x0009_SE RESPONDE POR CORREO ELECTRONICO, SE ADJUNTA IMAGEN"/>
    <s v="N/A"/>
    <s v="N/A"/>
    <s v="Si"/>
    <s v="N/A"/>
    <s v="No se genera radicado de salida"/>
  </r>
  <r>
    <x v="0"/>
    <x v="1"/>
    <x v="4"/>
    <s v="CUERPO DE BOMBEROS VOLUNTARIOS DEL ESPINAL CAPITáN. CARLOS ALEJANDRO YEPES T. COMANDANTE - R/LEGA "/>
    <x v="1"/>
    <x v="2"/>
    <x v="197"/>
    <s v="_x0009_Andrea Bibiana Castañeda Durán"/>
    <x v="1"/>
    <s v="FORMULACIÓN, ACTUALIZACIÓN ,ACOMPAÑAMINETO NORMATIVO Y OPERATIVO"/>
    <x v="1"/>
    <n v="30"/>
    <s v="20231140231392  "/>
    <d v="2023-06-07T00:00:00"/>
    <n v="20232110089191"/>
    <d v="2023-06-16T00:00:00"/>
    <n v="6"/>
    <x v="37"/>
    <x v="1"/>
    <s v="16-06-2023 09:48 AM_x0009_Archivar_x0009_Andrea Bibiana Castañeda Durán_x0009_SE DIO TRÁMITE CON RAD. 20232110089191 ENVIADO EL 16/6/23"/>
    <d v="2023-06-16T00:00:00"/>
    <s v="Pdf"/>
    <s v="Si"/>
    <s v="N/A"/>
    <s v="N/A"/>
  </r>
  <r>
    <x v="0"/>
    <x v="1"/>
    <x v="2"/>
    <s v="CUERPO DE BOMBEROS VOLUNTARIOS DE ZARZAL  "/>
    <x v="1"/>
    <x v="3"/>
    <x v="198"/>
    <s v="_x0009_Orlando Murillo Lopez"/>
    <x v="1"/>
    <s v="INSPECCIÓN, VIGILANCIA Y CONTROL "/>
    <x v="2"/>
    <n v="15"/>
    <s v="20231140231442  "/>
    <d v="2023-06-07T00:00:00"/>
    <n v="20232110090111"/>
    <d v="2023-06-29T00:00:00"/>
    <n v="14"/>
    <x v="34"/>
    <x v="1"/>
    <s v="26-06-2023 00:01 AM_x0009_Archivar_x0009_Orlando Murillo Lopez_x0009_Se dio respuesta bajo el radicado No. 20232110090111"/>
    <m/>
    <m/>
    <m/>
    <m/>
    <m/>
  </r>
  <r>
    <x v="0"/>
    <x v="1"/>
    <x v="16"/>
    <s v="ANDRES RODRIGUEZ  "/>
    <x v="3"/>
    <x v="2"/>
    <x v="199"/>
    <s v="Jorge Fabian Rodriguez Hincapie "/>
    <x v="1"/>
    <s v="FORMULACIÓN, ACTUALIZACIÓN ,ACOMPAÑAMINETO NORMATIVO Y OPERATIVO"/>
    <x v="3"/>
    <n v="15"/>
    <s v="20231140231472  "/>
    <d v="2023-06-08T00:00:00"/>
    <s v="_x0009_20232110090551"/>
    <d v="2023-07-12T00:00:00"/>
    <n v="21"/>
    <x v="18"/>
    <x v="0"/>
    <m/>
    <d v="2023-07-04T00:00:00"/>
    <s v="Pdf"/>
    <s v="N/A"/>
    <s v="N/A"/>
    <s v="No se adjunta evidencia de envio de respuesta"/>
  </r>
  <r>
    <x v="0"/>
    <x v="1"/>
    <x v="2"/>
    <s v="FELIX CARDENAS RODRIGUEZ "/>
    <x v="3"/>
    <x v="2"/>
    <x v="200"/>
    <s v="Andrea Bibiana Castañeda Durán"/>
    <x v="1"/>
    <s v="FORMULACIÓN, ACTUALIZACIÓN ,ACOMPAÑAMINETO NORMATIVO Y OPERATIVO"/>
    <x v="3"/>
    <n v="15"/>
    <s v="20231140231562  "/>
    <d v="2023-06-08T00:00:00"/>
    <n v="20232110090601"/>
    <d v="2023-07-04T00:00:00"/>
    <n v="15"/>
    <x v="1"/>
    <x v="1"/>
    <s v="04-07-2023 12:15 PM_x0009_Archivar_x0009_Andrea Bibiana Castañeda Durán_x0009_SE DIO TRÁMITE CON RAD. 20232110090601 ENVIADO EL 4/7/23"/>
    <d v="2023-07-04T00:00:00"/>
    <s v="Pdf"/>
    <s v="Si"/>
    <s v="N/A"/>
    <s v="N/A"/>
  </r>
  <r>
    <x v="0"/>
    <x v="1"/>
    <x v="6"/>
    <s v="EDINSON LIZARAZO GUIO "/>
    <x v="2"/>
    <x v="2"/>
    <x v="201"/>
    <s v="Orlando Murillo Lopez"/>
    <x v="1"/>
    <s v="INSPECCIÓN, VIGILANCIA Y CONTROL "/>
    <x v="3"/>
    <n v="15"/>
    <s v="20231140231592  "/>
    <d v="2023-06-08T00:00:00"/>
    <n v="20232110090101"/>
    <d v="2023-06-29T00:00:00"/>
    <n v="13"/>
    <x v="42"/>
    <x v="1"/>
    <s v="25-06-2023 23:51 PM_x0009_Archivar_x0009_Orlando Murillo Lopez_x0009_Se dio respuesta con radicado No. 20232110090101"/>
    <s v="N/A"/>
    <s v="Word"/>
    <s v="Si"/>
    <s v="N/A"/>
    <s v="No se genera radicado de salida"/>
  </r>
  <r>
    <x v="0"/>
    <x v="3"/>
    <x v="11"/>
    <s v="CUERPO DE BOMBEROS VOLUNTARIOS DE CLEMENCIA BOLIVAR  "/>
    <x v="1"/>
    <x v="4"/>
    <x v="202"/>
    <s v="Mauricio Delgado Perdomo"/>
    <x v="1"/>
    <s v="EDUCACIÓN NACIONAL PARA BOMBEROS  "/>
    <x v="4"/>
    <n v="10"/>
    <s v="20231140231672  "/>
    <d v="2023-06-08T00:00:00"/>
    <n v="20232140089641"/>
    <d v="2023-06-21T00:00:00"/>
    <n v="7"/>
    <x v="10"/>
    <x v="1"/>
    <s v="16-06-2023 14:28 PM_x0009_Archivar_x0009_Mauricio Delgado Perdomo_x0009_SE RESPONDE CON RADICADO 20232140089641"/>
    <d v="2023-06-21T00:00:00"/>
    <s v="Pdf"/>
    <s v="Si"/>
    <s v="N/A"/>
    <s v="N/A"/>
  </r>
  <r>
    <x v="0"/>
    <x v="1"/>
    <x v="24"/>
    <s v="Plutarco diazgranados figueroa "/>
    <x v="3"/>
    <x v="2"/>
    <x v="203"/>
    <s v="Jorge Restrepo Sanguino"/>
    <x v="1"/>
    <s v="FORMULACIÓN, ACTUALIZACIÓN ,ACOMPAÑAMINETO NORMATIVO Y OPERATIVO"/>
    <x v="3"/>
    <n v="15"/>
    <s v="20231140231692  "/>
    <d v="2023-06-08T00:00:00"/>
    <n v="20232110090001"/>
    <d v="2023-06-28T00:00:00"/>
    <n v="12"/>
    <x v="3"/>
    <x v="1"/>
    <s v="28-06-2023 11:17 AM_x0009_Archivar_x0009_Jorge Restrepo Sanguino_x0009_SE DIO RESPUESTA MEDIANTE OFICIO N° 20232110090001 EL 28/06/2023"/>
    <d v="2023-06-28T00:00:00"/>
    <s v="Pdf"/>
    <s v="Si"/>
    <s v="N/A"/>
    <s v="N/A"/>
  </r>
  <r>
    <x v="0"/>
    <x v="1"/>
    <x v="19"/>
    <s v="ALCALDIA HATO COROZAL GESTION DEL RIESGO "/>
    <x v="2"/>
    <x v="6"/>
    <x v="204"/>
    <s v="Andrés Fernando Muñoz Cabrera "/>
    <x v="1"/>
    <s v="FORTALECIMIENTO BOMBERIL PARA LA RESPUESTA "/>
    <x v="4"/>
    <n v="10"/>
    <s v="20231140231792  "/>
    <d v="2023-06-09T00:00:00"/>
    <m/>
    <d v="2023-07-12T00:00:00"/>
    <n v="20"/>
    <x v="2"/>
    <x v="0"/>
    <m/>
    <m/>
    <m/>
    <m/>
    <m/>
    <m/>
  </r>
  <r>
    <x v="0"/>
    <x v="1"/>
    <x v="0"/>
    <s v="RED NACIONAL DE VEEDURIAS  "/>
    <x v="0"/>
    <x v="3"/>
    <x v="205"/>
    <s v="_x0009_Orlando Murillo Lopez"/>
    <x v="1"/>
    <s v="INSPECCIÓN, VIGILANCIA Y CONTROL "/>
    <x v="2"/>
    <n v="15"/>
    <s v="20231140231802  "/>
    <d v="2023-06-09T00:00:00"/>
    <n v="20232110089141"/>
    <d v="2023-06-29T00:00:00"/>
    <n v="12"/>
    <x v="3"/>
    <x v="1"/>
    <s v="13-06-2023 22:29 PM_x0009_Archivar_x0009_Orlando Murillo Lopez_x0009_Se dio respuesta con radicado No. 20232110089141"/>
    <s v="N/A"/>
    <s v="Word"/>
    <s v="Si"/>
    <s v="N/A"/>
    <s v="Radicado de salida sin firma"/>
  </r>
  <r>
    <x v="0"/>
    <x v="1"/>
    <x v="6"/>
    <s v="MANUEL ENRIQUE SALAZAR HERNANDEZ DELEGADO DEPARTAMENTAL SANTANDER  "/>
    <x v="1"/>
    <x v="2"/>
    <x v="206"/>
    <s v="Andrea Bibiana Castañeda Durán"/>
    <x v="1"/>
    <s v="FORMULACIÓN, ACTUALIZACIÓN ,ACOMPAÑAMINETO NORMATIVO Y OPERATIVO"/>
    <x v="1"/>
    <n v="30"/>
    <s v="20231140231812  "/>
    <d v="2023-06-09T00:00:00"/>
    <n v="20232110089271"/>
    <d v="2023-06-16T00:00:00"/>
    <n v="4"/>
    <x v="33"/>
    <x v="1"/>
    <s v="16-06-2023 09:57 AM_x0009_Archivar_x0009_Andrea Bibiana Castañeda Durán_x0009_se da trámite con rad. 20232110089271 enviado el 16/6/23"/>
    <d v="2023-06-16T00:00:00"/>
    <s v="Pdf"/>
    <s v="Si"/>
    <s v="N/A"/>
    <s v="N/A"/>
  </r>
  <r>
    <x v="0"/>
    <x v="1"/>
    <x v="10"/>
    <s v="SINDICATO UNIDAD BOMBERIL  "/>
    <x v="0"/>
    <x v="0"/>
    <x v="207"/>
    <s v="Jorge Fabian Rodriguez Hincapie "/>
    <x v="1"/>
    <s v="FORMULACIÓN, ACTUALIZACIÓN ,ACOMPAÑAMINETO NORMATIVO Y OPERATIVO"/>
    <x v="2"/>
    <n v="15"/>
    <s v="20231140231952  "/>
    <d v="2023-06-09T00:00:00"/>
    <s v="_x0009_20232110090561"/>
    <d v="2023-07-12T00:00:00"/>
    <n v="20"/>
    <x v="2"/>
    <x v="0"/>
    <m/>
    <d v="2023-07-04T00:00:00"/>
    <s v="Pdf"/>
    <s v="N/A"/>
    <s v="N/A"/>
    <s v="No se adjunta evidencia de envio de respuesta"/>
  </r>
  <r>
    <x v="0"/>
    <x v="1"/>
    <x v="6"/>
    <s v="CUERPO DE BOMBEROS VOLUNTARIOS DE ZAPATOCA - SANTANDER  "/>
    <x v="1"/>
    <x v="4"/>
    <x v="208"/>
    <s v="_x0009_Maicol Villarreal Ospina"/>
    <x v="1"/>
    <s v="EDUCACIÓN NACIONAL PARA BOMBEROS  "/>
    <x v="4"/>
    <n v="10"/>
    <s v="20231140232022  "/>
    <d v="2023-06-09T00:00:00"/>
    <s v="N/A"/>
    <d v="2023-06-10T00:00:00"/>
    <n v="0"/>
    <x v="29"/>
    <x v="1"/>
    <s v="15-06-2023 13:34 PM_x0009_Archivar_x0009_Maicol Villarreal Ospina_x0009_SE ADJUNTA RESPUESTA POR CORREO ELECTRÓNICO"/>
    <s v="N/A"/>
    <s v="N/A"/>
    <s v="Si"/>
    <s v="N/A"/>
    <s v="No se genera radicado de salida"/>
  </r>
  <r>
    <x v="0"/>
    <x v="1"/>
    <x v="25"/>
    <s v="CUERPO DE BOMBEROS CHIRIGUANA  "/>
    <x v="1"/>
    <x v="1"/>
    <x v="209"/>
    <s v="Jorge Restrepo Sanguino"/>
    <x v="1"/>
    <s v="FORMULACIÓN, ACTUALIZACIÓN ,ACOMPAÑAMINETO NORMATIVO Y OPERATIVO"/>
    <x v="2"/>
    <n v="15"/>
    <s v="20231140232062  "/>
    <d v="2023-06-13T00:00:00"/>
    <n v="20232110090331"/>
    <d v="2023-07-06T00:00:00"/>
    <n v="15"/>
    <x v="1"/>
    <x v="1"/>
    <s v="10-07-2023 15:02 PM_x0009_Archivar_x0009_Jorge Restrepo Sanguino_x0009_SE DIO RESPUESTA MEDIANTE OFICIO N° 20232110090331 EL 6/7/2023"/>
    <d v="2023-07-06T00:00:00"/>
    <s v="Pdf"/>
    <s v="Si"/>
    <s v="N/A"/>
    <s v="N/A"/>
  </r>
  <r>
    <x v="0"/>
    <x v="1"/>
    <x v="21"/>
    <s v="ALCALDÍA MUNICIPAL ACEVEDO HUILA "/>
    <x v="2"/>
    <x v="5"/>
    <x v="210"/>
    <s v="_x0009_Jonathan Prieto"/>
    <x v="1"/>
    <s v="FORTALECIMIENTO BOMBERIL PARA LA RESPUESTA "/>
    <x v="4"/>
    <n v="10"/>
    <s v="20231140232132  "/>
    <d v="2023-06-13T00:00:00"/>
    <n v="20232130089771"/>
    <d v="2023-07-12T00:00:00"/>
    <n v="19"/>
    <x v="21"/>
    <x v="0"/>
    <s v="29-06-2023 09:47 AM_x0009_Archivar_x0009_Jonathan Prieto_x0009_Se archiva ya que se dio respuesta al Orfeo No. 20231140232132 vía correo electrónico el día 28 de mayo de 2023 con sus anexos, bajo el Radicado No. 20232130089771."/>
    <s v="N/A"/>
    <s v="Word"/>
    <s v="N/A"/>
    <s v="N/A"/>
    <s v="Sin evidencia de respuesta, documento salida sin firma"/>
  </r>
  <r>
    <x v="0"/>
    <x v="1"/>
    <x v="16"/>
    <s v="ANONIMO ANONIMO ANONIMO "/>
    <x v="3"/>
    <x v="3"/>
    <x v="211"/>
    <s v="Julio Cesar Garcia Triana"/>
    <x v="1"/>
    <s v="INSPECCIÓN, VIGILANCIA Y CONTROL "/>
    <x v="3"/>
    <n v="15"/>
    <s v="20231140232152  "/>
    <d v="2023-06-13T00:00:00"/>
    <n v="20232150091301"/>
    <d v="2023-07-12T00:00:00"/>
    <n v="19"/>
    <x v="21"/>
    <x v="0"/>
    <m/>
    <m/>
    <m/>
    <m/>
    <m/>
    <s v="Sin evidencia de respuesta, documento salida sin firma"/>
  </r>
  <r>
    <x v="0"/>
    <x v="1"/>
    <x v="2"/>
    <s v="ALVARO JAVIER ANDRADE IZAO "/>
    <x v="3"/>
    <x v="2"/>
    <x v="212"/>
    <s v="Andrea Bibiana Castañeda Durán"/>
    <x v="1"/>
    <s v="FORMULACIÓN, ACTUALIZACIÓN ,ACOMPAÑAMINETO NORMATIVO Y OPERATIVO"/>
    <x v="2"/>
    <n v="15"/>
    <s v="20231140232162  "/>
    <d v="2023-06-13T00:00:00"/>
    <n v="20232110090601"/>
    <d v="2023-07-04T00:00:00"/>
    <n v="13"/>
    <x v="42"/>
    <x v="1"/>
    <s v="4-07-2023 12:18 PM_x0009_Archivar_x0009_Andrea Bibiana Castañeda Durán_x0009_SE DIO TRÁMITE CON RAD. 20232110090601 ENVIADO EL 4/7/23"/>
    <d v="2023-07-04T00:00:00"/>
    <s v="Pdf"/>
    <s v="Si"/>
    <s v="N/A"/>
    <s v="N/A"/>
  </r>
  <r>
    <x v="0"/>
    <x v="0"/>
    <x v="9"/>
    <s v="CUERPO DE BOMBEROS BARRANCA DE UPIA  "/>
    <x v="1"/>
    <x v="3"/>
    <x v="213"/>
    <s v="Julio Cesar Garcia Triana"/>
    <x v="1"/>
    <s v="INSPECCIÓN, VIGILANCIA Y CONTROL "/>
    <x v="2"/>
    <n v="15"/>
    <s v="20231140232192  "/>
    <d v="2023-06-13T00:00:00"/>
    <n v="20232150091741"/>
    <d v="2023-07-13T00:00:00"/>
    <n v="20"/>
    <x v="2"/>
    <x v="0"/>
    <m/>
    <m/>
    <m/>
    <m/>
    <m/>
    <s v="Sin evidencia de respuesta, documento salida sin firma"/>
  </r>
  <r>
    <x v="0"/>
    <x v="1"/>
    <x v="6"/>
    <s v="GOBERNACION DE SANTANDER  "/>
    <x v="2"/>
    <x v="2"/>
    <x v="214"/>
    <s v="Jorge Restrepo Sanguino"/>
    <x v="1"/>
    <s v="FORMULACIÓN, ACTUALIZACIÓN ,ACOMPAÑAMINETO NORMATIVO Y OPERATIVO"/>
    <x v="2"/>
    <n v="15"/>
    <s v="20231140232212  "/>
    <d v="2023-06-13T00:00:00"/>
    <n v="20232110090621"/>
    <d v="2023-07-06T00:00:00"/>
    <n v="15"/>
    <x v="1"/>
    <x v="1"/>
    <s v="14-07-2023 15:42 PM_x0009_Archivar_x0009_Jorge Restrepo Sanguino_x0009_SE ENVIO POR CORREO ELECTRONICO"/>
    <d v="2023-07-06T00:00:00"/>
    <s v="Pdf"/>
    <s v="Si"/>
    <s v="N/A"/>
    <s v="N/A"/>
  </r>
  <r>
    <x v="0"/>
    <x v="1"/>
    <x v="16"/>
    <s v="CAMILO ANDRES PACHECO VIVIESCAS "/>
    <x v="3"/>
    <x v="4"/>
    <x v="168"/>
    <s v="Jose Alexander Teuta Gomez "/>
    <x v="1"/>
    <s v="EDUCACIÓN NACIONAL PARA BOMBEROS  "/>
    <x v="3"/>
    <n v="15"/>
    <s v="20231140232302  "/>
    <d v="2023-06-13T00:00:00"/>
    <n v="20232140089911"/>
    <d v="2023-07-13T00:00:00"/>
    <n v="20"/>
    <x v="2"/>
    <x v="0"/>
    <s v="22-06-2023 11:59 AM_x0009_Archivar_x0009_Mauricio Delgado Perdomo_x0009_SE RESPONDE CON RADICADO 20231140232302 - 20232140089911 CAMILO PACHECHO"/>
    <d v="2023-06-26T00:00:00"/>
    <s v="Pdf"/>
    <s v="N/A"/>
    <s v="N/A"/>
    <s v="No se adjunta evidencia de envio de respuesta"/>
  </r>
  <r>
    <x v="0"/>
    <x v="1"/>
    <x v="5"/>
    <s v="ALCALDÍA MUNICIPAL DE CAJICA - CUNDINAMARCA  "/>
    <x v="2"/>
    <x v="4"/>
    <x v="215"/>
    <s v="_x0009_Mauricio Delgado Perdomo"/>
    <x v="1"/>
    <s v="EDUCACIÓN NACIONAL PARA BOMBEROS  "/>
    <x v="2"/>
    <n v="15"/>
    <s v="20231140232312  "/>
    <d v="2023-06-13T00:00:00"/>
    <s v="N/A"/>
    <d v="2023-06-14T00:00:00"/>
    <n v="1"/>
    <x v="8"/>
    <x v="1"/>
    <s v="14-06-2023 14:51 PM_x0009_Archivar_x0009_Mauricio Delgado Perdomo_x0009_se responde via correo elettronico. se adjunta imagen"/>
    <s v="N/A"/>
    <s v="N/A"/>
    <s v="Si"/>
    <s v="N/A"/>
    <s v="No se genera radicado de salida"/>
  </r>
  <r>
    <x v="0"/>
    <x v="1"/>
    <x v="0"/>
    <s v="John Ocampo  "/>
    <x v="3"/>
    <x v="0"/>
    <x v="216"/>
    <s v="Carlos Armando López Barrera "/>
    <x v="2"/>
    <s v="GESTIÓN JURÍDICA"/>
    <x v="1"/>
    <n v="30"/>
    <s v="20231140232342  "/>
    <d v="2023-06-13T00:00:00"/>
    <m/>
    <d v="2023-07-13T00:00:00"/>
    <n v="20"/>
    <x v="2"/>
    <x v="3"/>
    <m/>
    <m/>
    <m/>
    <m/>
    <m/>
    <m/>
  </r>
  <r>
    <x v="0"/>
    <x v="1"/>
    <x v="10"/>
    <s v="CUERPO DE BOMBEROS VOLUNTARIOS DE SANTAFE DE ANTIOQUIA  "/>
    <x v="1"/>
    <x v="0"/>
    <x v="217"/>
    <s v="Viviana Gonzalez Cano "/>
    <x v="0"/>
    <s v="GESTIÓN DE ASUNTOS DISCIPLINARIOS "/>
    <x v="2"/>
    <n v="15"/>
    <s v="20231140232392  "/>
    <d v="2023-06-14T00:00:00"/>
    <m/>
    <d v="2023-07-13T00:00:00"/>
    <n v="19"/>
    <x v="21"/>
    <x v="0"/>
    <s v="26-06-2023 11:29 AM_x0009_Archivar_x0009_Viviana Gonzalez Cano_x0009_Se realiza llamada telefónica 15 de junio de 2023, a la comandante del cuerpo de bomberos, donde se informa que se realizara reunión virtual con el capitán, estamos pendientes de la confirmación de la misma para dar tramite a la solicitud."/>
    <m/>
    <m/>
    <m/>
    <m/>
    <s v="No se adjunta evidencia de envio de respuesta"/>
  </r>
  <r>
    <x v="0"/>
    <x v="1"/>
    <x v="14"/>
    <s v="CUERPO DE BOMBEROS VOLUNTARIOS DE MALAMBO  "/>
    <x v="1"/>
    <x v="3"/>
    <x v="218"/>
    <s v="_x0009_Melba Vidal"/>
    <x v="1"/>
    <s v="INSPECCIÓN, VIGILANCIA Y CONTROL "/>
    <x v="3"/>
    <n v="15"/>
    <s v="20231140232442  "/>
    <d v="2023-06-14T00:00:00"/>
    <n v="20232150090491"/>
    <d v="2023-06-29T00:00:00"/>
    <n v="10"/>
    <x v="5"/>
    <x v="1"/>
    <s v="29-06-2023 17:12 PM_x0009_Archivar_x0009_Melba Vidal_x0009_Respuesta enviada el 29 de junio con radicado No 20232150090491"/>
    <s v="N/A"/>
    <s v="Word"/>
    <s v="Si"/>
    <s v="N/A"/>
    <s v="Radicado de salida sin firma"/>
  </r>
  <r>
    <x v="0"/>
    <x v="1"/>
    <x v="8"/>
    <s v="ARIIF SAS BIC  "/>
    <x v="0"/>
    <x v="3"/>
    <x v="219"/>
    <s v="Julio Alejandro Chamorro Cabrera"/>
    <x v="1"/>
    <s v="INSPECCIÓN, VIGILANCIA Y CONTROL "/>
    <x v="4"/>
    <n v="10"/>
    <s v="20231140232452  "/>
    <d v="2023-06-14T00:00:00"/>
    <n v="20232000089261"/>
    <d v="2023-06-28T00:00:00"/>
    <n v="9"/>
    <x v="13"/>
    <x v="1"/>
    <s v="28-06-2023 15:31 PM_x0009_Archivar_x0009_Julio Alejandro Chamorro Cabrera_x0009_Respuesta enviada el 28 de junio del 2023 con radicado No 20232000089261"/>
    <s v="N/A"/>
    <s v="Word"/>
    <s v="Si"/>
    <s v="N/A"/>
    <s v="Radicado de salida sin firma"/>
  </r>
  <r>
    <x v="0"/>
    <x v="1"/>
    <x v="10"/>
    <s v="CUERPO DE BOMBEROS VOLUNTARIOS DE VENECIA  "/>
    <x v="1"/>
    <x v="3"/>
    <x v="220"/>
    <s v="Julio Cesar Garcia Triana "/>
    <x v="1"/>
    <s v="INSPECCIÓN, VIGILANCIA Y CONTROL "/>
    <x v="2"/>
    <n v="15"/>
    <s v="20231140232492  "/>
    <d v="2023-06-14T00:00:00"/>
    <m/>
    <d v="2023-07-24T00:00:00"/>
    <n v="25"/>
    <x v="20"/>
    <x v="2"/>
    <s v="SE ARCHIVA EL OFICIO DE CARACTER INFORMATIVO EL CUAL SE DESCRIBE EL DESCONTENTO DEL COMANADATE DEL CBV DE VENECIA ANTIOQUIA CN EL COMUNICADO QUE HACE EL SECRETARIO DE GOBIERNO MUNICIPAL."/>
    <m/>
    <m/>
    <m/>
    <m/>
    <s v="se proce"/>
  </r>
  <r>
    <x v="0"/>
    <x v="1"/>
    <x v="2"/>
    <s v="Jhon Eider Castrillón Osorio "/>
    <x v="1"/>
    <x v="2"/>
    <x v="221"/>
    <s v="Andrea Bibiana Castañeda Durán"/>
    <x v="1"/>
    <s v="FORMULACIÓN, ACTUALIZACIÓN ,ACOMPAÑAMINETO NORMATIVO Y OPERATIVO"/>
    <x v="2"/>
    <n v="15"/>
    <s v="20231140232502  "/>
    <d v="2023-06-14T00:00:00"/>
    <n v="20232110090671"/>
    <d v="2023-07-04T00:00:00"/>
    <n v="12"/>
    <x v="3"/>
    <x v="1"/>
    <s v="04-07-2023 12:40 PM_x0009_Archivar_x0009_Andrea Bibiana Castañeda Durán_x0009_SE DIO TRÁMITE CON RAD. 20232110090671 ENVIADO EL 4/7/23"/>
    <d v="2023-06-14T00:00:00"/>
    <s v="Pdf"/>
    <s v="Si"/>
    <s v="N/A"/>
    <s v="N/A"/>
  </r>
  <r>
    <x v="0"/>
    <x v="1"/>
    <x v="2"/>
    <s v="BENEMERITO CUERPO DE BOMBEROS VOLUNTARIOS SANTA ELENA  "/>
    <x v="1"/>
    <x v="2"/>
    <x v="222"/>
    <s v="Julio Alejandro Chamorro Cabrera"/>
    <x v="1"/>
    <s v="INSPECCIÓN, VIGILANCIA Y CONTROL "/>
    <x v="3"/>
    <n v="15"/>
    <s v="20231140232622  "/>
    <d v="2023-06-14T00:00:00"/>
    <s v="N/A"/>
    <d v="2023-06-20T00:00:00"/>
    <n v="3"/>
    <x v="22"/>
    <x v="1"/>
    <s v="20-06-2023 14:29 PM_x0009_Archivar_x0009_Julio Alejandro Chamorro Cabrera_x0009_Soporte es enviados el 20/06/2023"/>
    <s v="N/A"/>
    <s v="N/A"/>
    <s v="Si"/>
    <s v="N/A"/>
    <s v="No se genera radicado de salida"/>
  </r>
  <r>
    <x v="0"/>
    <x v="1"/>
    <x v="0"/>
    <s v="Guillermo Díaz Forero "/>
    <x v="3"/>
    <x v="2"/>
    <x v="223"/>
    <s v="Edgar Alexander Maya Lopez"/>
    <x v="1"/>
    <s v="EDUCACIÓN NACIONAL PARA BOMBEROS  "/>
    <x v="1"/>
    <n v="30"/>
    <s v="20231140232782  "/>
    <d v="2023-06-15T00:00:00"/>
    <m/>
    <d v="2023-07-13T00:00:00"/>
    <n v="18"/>
    <x v="41"/>
    <x v="0"/>
    <m/>
    <m/>
    <m/>
    <m/>
    <m/>
    <m/>
  </r>
  <r>
    <x v="0"/>
    <x v="1"/>
    <x v="6"/>
    <s v="CUERPO DE BOMBEROS VOLUNTARIO DE CONTRATACION  "/>
    <x v="1"/>
    <x v="1"/>
    <x v="224"/>
    <s v="Jorge Restrepo Sanguino"/>
    <x v="1"/>
    <s v="FORMULACIÓN, ACTUALIZACIÓN ,ACOMPAÑAMINETO NORMATIVO Y OPERATIVO"/>
    <x v="3"/>
    <n v="15"/>
    <s v="20231140232862  "/>
    <d v="2023-06-15T00:00:00"/>
    <n v="20232110090391"/>
    <d v="2023-07-06T00:00:00"/>
    <n v="13"/>
    <x v="42"/>
    <x v="1"/>
    <s v="10-07-2023 14:59 PM_x0009_Archivar_x0009_Jorge Restrepo Sanguino_x0009_SE DIO RESPUESTA MEDIANTE OFICIO N°20232110090391 EL 6/7/2023"/>
    <d v="2023-07-06T00:00:00"/>
    <s v="Pdf"/>
    <s v="Si"/>
    <s v="N/A"/>
    <s v="N/A"/>
  </r>
  <r>
    <x v="0"/>
    <x v="1"/>
    <x v="15"/>
    <s v="CUERPO DE BOMBEROS VOLUNTARIOS DE ORITO PUTUMAYO Leongino Casañas Gómez "/>
    <x v="1"/>
    <x v="1"/>
    <x v="225"/>
    <s v="Jorge Fabian Rodriguez Hincapie "/>
    <x v="1"/>
    <s v="FORMULACIÓN, ACTUALIZACIÓN ,ACOMPAÑAMINETO NORMATIVO Y OPERATIVO"/>
    <x v="3"/>
    <n v="15"/>
    <s v="20231140232892  "/>
    <d v="2023-06-15T00:00:00"/>
    <n v="20232110090861"/>
    <d v="2023-07-06T00:00:00"/>
    <n v="13"/>
    <x v="42"/>
    <x v="0"/>
    <m/>
    <d v="2023-07-06T00:00:00"/>
    <s v="Pdf"/>
    <m/>
    <m/>
    <s v="No se adjunta evidencia de envio de respuesta"/>
  </r>
  <r>
    <x v="0"/>
    <x v="1"/>
    <x v="14"/>
    <s v="CUERPO DE BOMBEROS VOLUNTARIOS VOLUNTARIOS DE SABANALARGA SABANALARGA ATLÁNTICO "/>
    <x v="1"/>
    <x v="0"/>
    <x v="226"/>
    <s v="Melba Vidal"/>
    <x v="1"/>
    <s v="INSPECCIÓN, VIGILANCIA Y CONTROL "/>
    <x v="2"/>
    <n v="15"/>
    <s v="20231140233332  "/>
    <d v="2023-06-21T00:00:00"/>
    <n v="20232150090771"/>
    <d v="2023-07-05T00:00:00"/>
    <n v="9"/>
    <x v="13"/>
    <x v="1"/>
    <s v="04-07-2023 15:03 PM_x0009_Archivar_x0009_Melba Vidal_x0009_El Dr. Ronny envia para firma las respuestas de estos tres orfeos con radicados de salida 20232150090721, 20232150090781, 20232150090771 el 4 de julio del 2023"/>
    <d v="2023-07-05T00:00:00"/>
    <s v="Pdf"/>
    <s v="Si"/>
    <s v="N/A"/>
    <s v="N/A"/>
  </r>
  <r>
    <x v="0"/>
    <x v="1"/>
    <x v="13"/>
    <s v="DAVID E. CONDE ESCOBAR  "/>
    <x v="0"/>
    <x v="2"/>
    <x v="227"/>
    <s v="_x0009_Jorge Fabian Rodriguez Hincapie"/>
    <x v="1"/>
    <s v="FORMULACIÓN, ACTUALIZACIÓN ,ACOMPAÑAMINETO NORMATIVO Y OPERATIVO"/>
    <x v="1"/>
    <n v="30"/>
    <s v="20231140233382  "/>
    <d v="2023-06-21T00:00:00"/>
    <n v="20232110091581"/>
    <d v="2023-07-14T00:00:00"/>
    <n v="16"/>
    <x v="26"/>
    <x v="3"/>
    <m/>
    <d v="2023-07-21T00:00:00"/>
    <s v="Pdf"/>
    <m/>
    <m/>
    <s v="No se adjunta evidencia de envio de respuesta"/>
  </r>
  <r>
    <x v="0"/>
    <x v="1"/>
    <x v="2"/>
    <s v="JUAN PABLO CASTRO  "/>
    <x v="3"/>
    <x v="3"/>
    <x v="228"/>
    <s v="Melba Vidal"/>
    <x v="1"/>
    <s v="INSPECCIÓN, VIGILANCIA Y CONTROL "/>
    <x v="2"/>
    <n v="15"/>
    <s v="20231140233542  "/>
    <d v="2023-06-21T00:00:00"/>
    <n v="20232150090721"/>
    <d v="2023-07-05T00:00:00"/>
    <n v="9"/>
    <x v="13"/>
    <x v="1"/>
    <s v="04-07-2023 15:03 PM_x0009_Archivar_x0009_Melba Vidal_x0009_El Dr. Ronny envia para firma las respuestas de estos tres orfeos con radicados de salida 20232150090721, 20232150090781, 20232150090771 el 4 de julio del 2023"/>
    <d v="2023-07-05T00:00:00"/>
    <s v="Pdf"/>
    <s v="Si"/>
    <s v="N/A"/>
    <s v="N/A"/>
  </r>
  <r>
    <x v="0"/>
    <x v="1"/>
    <x v="8"/>
    <s v="ALCALDIA BOAVITA BOYACA "/>
    <x v="2"/>
    <x v="1"/>
    <x v="229"/>
    <s v="Jorge Restrepo Sanguino"/>
    <x v="1"/>
    <s v="FORMULACIÓN, ACTUALIZACIÓN ,ACOMPAÑAMINETO NORMATIVO Y OPERATIVO"/>
    <x v="2"/>
    <n v="15"/>
    <s v="20231140233922  "/>
    <d v="2023-06-22T00:00:00"/>
    <s v="_x0009_20232110090051"/>
    <d v="2023-06-28T00:00:00"/>
    <n v="4"/>
    <x v="33"/>
    <x v="1"/>
    <s v="28-06-2023 11:24 AM_x0009_Archivar_x0009_Jorge Restrepo Sanguino_x0009_SE DIO RESPUESTA MEDIANTE OFICIO N 20232110090051 EL 27/06/2023"/>
    <d v="2023-06-28T00:00:00"/>
    <s v="Pdf"/>
    <s v="Si"/>
    <s v="N/A"/>
    <s v="N/A"/>
  </r>
  <r>
    <x v="0"/>
    <x v="1"/>
    <x v="0"/>
    <s v="PROCURADURíA 1 DELEGADA CONTRATACIóN ESTATAL MARIA CECILIA RUBIANO VARGAS SECRETARIO GRADO 11 "/>
    <x v="4"/>
    <x v="5"/>
    <x v="230"/>
    <s v="ALFREDO JOSE FLOREZ OTERO"/>
    <x v="0"/>
    <s v="GESTIÓN CONTRACTUAL "/>
    <x v="5"/>
    <n v="10"/>
    <s v="20231140233962  "/>
    <d v="2023-06-22T00:00:00"/>
    <s v="_x0009_20233130090231"/>
    <d v="2023-06-26T00:00:00"/>
    <n v="2"/>
    <x v="31"/>
    <x v="1"/>
    <s v="26-06-2023 16:05 PM_x0009_Archivar_x0009_ALFREDO JOSE FLOREZ OTERO_x0009_Se envía respuesta con numero de radicado 20233130090231 el día 26- de junio de 2023"/>
    <d v="2023-06-26T00:00:00"/>
    <s v="Pdf"/>
    <s v="Si"/>
    <s v="N/A"/>
    <s v="N/A"/>
  </r>
  <r>
    <x v="0"/>
    <x v="1"/>
    <x v="0"/>
    <s v="IVAN MATALLANA  "/>
    <x v="3"/>
    <x v="2"/>
    <x v="231"/>
    <s v="Edgar Alexander Maya Lopez "/>
    <x v="1"/>
    <s v="EDUCACIÓN NACIONAL PARA BOMBEROS  "/>
    <x v="3"/>
    <n v="15"/>
    <s v="20231140233972  "/>
    <d v="2023-06-22T00:00:00"/>
    <n v="20232110081101"/>
    <d v="2023-07-04T00:00:00"/>
    <n v="7"/>
    <x v="10"/>
    <x v="1"/>
    <s v="11-07-2023 14:43 PM_x0009_Archivar_x0009_Edgar Alexander Maya Lopez_x0009_Se da respuesta con radicado DNBC 20232110081101 el 31/03/2023"/>
    <d v="2023-07-11T00:00:00"/>
    <s v="Pdf"/>
    <s v="Si"/>
    <s v="N/A"/>
    <s v="N/A"/>
  </r>
  <r>
    <x v="0"/>
    <x v="1"/>
    <x v="2"/>
    <s v="CUERPO DE BOMBEROS VOLUNTARIOS DE ZARZAL"/>
    <x v="1"/>
    <x v="6"/>
    <x v="232"/>
    <s v="Andrés Fernando Muñoz Cabrera "/>
    <x v="1"/>
    <s v="FORTALECIMIENTO BOMBERIL PARA LA RESPUESTA "/>
    <x v="2"/>
    <n v="15"/>
    <s v="20231140234022  "/>
    <d v="2023-06-22T00:00:00"/>
    <m/>
    <d v="2023-07-14T00:00:00"/>
    <n v="15"/>
    <x v="1"/>
    <x v="0"/>
    <m/>
    <m/>
    <m/>
    <m/>
    <m/>
    <m/>
  </r>
  <r>
    <x v="0"/>
    <x v="1"/>
    <x v="10"/>
    <s v="KARIN HINCAPIE HERNANDEZ "/>
    <x v="2"/>
    <x v="3"/>
    <x v="233"/>
    <s v="Julio Cesar Garcia Triana"/>
    <x v="1"/>
    <s v="INSPECCIÓN, VIGILANCIA Y CONTROL "/>
    <x v="5"/>
    <n v="10"/>
    <s v="20231140234032  "/>
    <d v="2023-06-22T00:00:00"/>
    <s v="_x0009_20232150091891"/>
    <d v="2023-07-14T00:00:00"/>
    <n v="15"/>
    <x v="1"/>
    <x v="0"/>
    <m/>
    <m/>
    <m/>
    <m/>
    <m/>
    <m/>
  </r>
  <r>
    <x v="0"/>
    <x v="1"/>
    <x v="2"/>
    <s v="Cuerpo de Bomberos Voluntarios de Sevilla / RAFAEL ARANGO VASQUEZ "/>
    <x v="1"/>
    <x v="6"/>
    <x v="234"/>
    <s v="Andrés Fernando Muñoz Cabrera "/>
    <x v="1"/>
    <s v="FORTALECIMIENTO BOMBERIL PARA LA RESPUESTA "/>
    <x v="2"/>
    <n v="15"/>
    <s v="20231140234112  "/>
    <d v="2023-06-22T00:00:00"/>
    <m/>
    <d v="2023-07-14T00:00:00"/>
    <n v="15"/>
    <x v="1"/>
    <x v="0"/>
    <m/>
    <m/>
    <m/>
    <m/>
    <m/>
    <m/>
  </r>
  <r>
    <x v="0"/>
    <x v="1"/>
    <x v="22"/>
    <s v="CUERPO DE BOMBEROS VOLUNTARIOS DE PAMPLONA  "/>
    <x v="1"/>
    <x v="2"/>
    <x v="235"/>
    <s v="Andrea Bibiana Castañeda Durán"/>
    <x v="1"/>
    <s v="FORMULACIÓN, ACTUALIZACIÓN ,ACOMPAÑAMINETO NORMATIVO Y OPERATIVO"/>
    <x v="1"/>
    <n v="30"/>
    <s v="20231140234152  "/>
    <d v="2023-06-22T00:00:00"/>
    <s v="_x0009_20232110090421"/>
    <d v="2023-07-04T00:00:00"/>
    <n v="7"/>
    <x v="10"/>
    <x v="1"/>
    <s v="04-07-2023 12:05 PM_x0009_Archivar_x0009_Andrea Bibiana Castañeda Durán_x0009_se dio trámite con rad. 20232110090421 enviado el 4/7/23"/>
    <d v="2023-07-04T00:00:00"/>
    <s v="Pdf"/>
    <s v="Si"/>
    <s v="N/A"/>
    <s v="N/A"/>
  </r>
  <r>
    <x v="0"/>
    <x v="1"/>
    <x v="3"/>
    <s v="CUERPO DE BOMBEROS VOLUNTARIOS LINARES - NARIñO  "/>
    <x v="1"/>
    <x v="2"/>
    <x v="236"/>
    <s v="Edgar Alexander Maya Lopez "/>
    <x v="1"/>
    <s v="EDUCACIÓN NACIONAL PARA BOMBEROS  "/>
    <x v="2"/>
    <n v="15"/>
    <s v="20231140234162  "/>
    <d v="2023-06-22T00:00:00"/>
    <n v="20162050007321"/>
    <d v="2023-07-07T00:00:00"/>
    <n v="10"/>
    <x v="5"/>
    <x v="1"/>
    <s v="11-07-2023 11:59 AM_x0009_Archivar_x0009_Luisa Maria Mendoza Manrique_x0009_Se da respuesta por correo electrónico el día 11-07-2023. Se deja evidencia en digital."/>
    <d v="2026-10-05T00:00:00"/>
    <s v="Pdf"/>
    <s v="Si"/>
    <s v="N/A"/>
    <s v="N/A"/>
  </r>
  <r>
    <x v="0"/>
    <x v="1"/>
    <x v="12"/>
    <s v="JAVIER RAMIREZ FLOREZ / DELEGACION DEPARTAMENTAL QUINDIO"/>
    <x v="1"/>
    <x v="3"/>
    <x v="237"/>
    <s v="Julio Cesar Garcia Triana"/>
    <x v="1"/>
    <s v="INSPECCIÓN, VIGILANCIA Y CONTROL "/>
    <x v="2"/>
    <n v="15"/>
    <s v="20231140234282  "/>
    <d v="2023-06-22T00:00:00"/>
    <m/>
    <d v="2023-07-25T00:00:00"/>
    <n v="21"/>
    <x v="18"/>
    <x v="0"/>
    <m/>
    <m/>
    <m/>
    <m/>
    <m/>
    <m/>
  </r>
  <r>
    <x v="0"/>
    <x v="1"/>
    <x v="4"/>
    <s v="ALCALDÍA MUNICIPAL DE CAJAMARCA  "/>
    <x v="2"/>
    <x v="2"/>
    <x v="238"/>
    <s v="Jorge Restrepo Sanguino"/>
    <x v="1"/>
    <s v="FORMULACIÓN, ACTUALIZACIÓN ,ACOMPAÑAMINETO NORMATIVO Y OPERATIVO"/>
    <x v="1"/>
    <n v="30"/>
    <s v="20231140234322  "/>
    <d v="2023-06-23T00:00:00"/>
    <n v="20232110090641"/>
    <d v="2023-07-13T00:00:00"/>
    <n v="13"/>
    <x v="42"/>
    <x v="1"/>
    <s v="3-07-2023 12:09 PM_x0009_Archivar_x0009_Jorge Restrepo Sanguino_x0009_SE DIO RESPUESTA MEDIANTE OFICIO 20232110090641 EL 12/7/2023"/>
    <d v="2023-07-13T00:00:00"/>
    <s v="Pdf"/>
    <s v="Si"/>
    <s v="N/A"/>
    <s v="N/A"/>
  </r>
  <r>
    <x v="0"/>
    <x v="1"/>
    <x v="8"/>
    <s v="CUERPO DE BOMBEROS VOLUNTARIOS DE TUNJA  "/>
    <x v="1"/>
    <x v="0"/>
    <x v="239"/>
    <s v="KEYLA YESENIA CORTES RODRIGUEZ"/>
    <x v="1"/>
    <s v="COORDINACIÓN OPERATIVA"/>
    <x v="4"/>
    <n v="10"/>
    <s v="20231140234442  "/>
    <d v="2023-06-23T00:00:00"/>
    <n v="20231000090191"/>
    <d v="2023-06-28T00:00:00"/>
    <n v="3"/>
    <x v="22"/>
    <x v="1"/>
    <s v="28-06-2023 15:50 PM_x0009_Archivar_x0009_KEYLA YESENIA CORTES RODRIGUEZ_x0009_se da respuesta vía correo respuesta ciudadano para fines pertinentes."/>
    <d v="2023-07-25T00:00:00"/>
    <s v="Pdf"/>
    <s v="Si"/>
    <m/>
    <m/>
  </r>
  <r>
    <x v="0"/>
    <x v="1"/>
    <x v="5"/>
    <s v="OSCAR LEONARDO GOMEZ RAMIREZ "/>
    <x v="2"/>
    <x v="0"/>
    <x v="240"/>
    <s v="Edgar Hernán Molina Macías"/>
    <x v="2"/>
    <s v="GESTIÓN DE COMUNICACIONES "/>
    <x v="4"/>
    <n v="10"/>
    <s v="20231140234462  "/>
    <d v="2023-06-23T00:00:00"/>
    <s v="_x0009_20231120096821"/>
    <d v="2023-07-07T00:00:00"/>
    <n v="9"/>
    <x v="13"/>
    <x v="1"/>
    <s v="07-07-2023 11:06 AM_x0009_Archivar_x0009_Edgar Hernán Molina Macías_x0009_Se dio respuesta con RADICADO 20231120096821"/>
    <d v="2023-07-07T00:00:00"/>
    <s v="Pdf"/>
    <s v="Si"/>
    <s v="N/A"/>
    <s v="N/A"/>
  </r>
  <r>
    <x v="0"/>
    <x v="1"/>
    <x v="8"/>
    <s v="CUERPO DE BOMBEROS VOLUNTARIOS DE VENTAQUEMADA  "/>
    <x v="1"/>
    <x v="4"/>
    <x v="241"/>
    <s v="_x0009_Maicol Villarreal Ospina"/>
    <x v="1"/>
    <s v="EDUCACIÓN NACIONAL PARA BOMBEROS  "/>
    <x v="4"/>
    <n v="10"/>
    <s v="20231140234522  "/>
    <d v="2023-06-23T00:00:00"/>
    <s v="N/A"/>
    <d v="2023-06-23T00:00:00"/>
    <n v="0"/>
    <x v="29"/>
    <x v="1"/>
    <s v="26-06-2023 09:36 AM_x0009_Archivar_x0009_Maicol Villarreal Ospina_x0009_SE ADJUNTA SOPORTE DE ENTREGA DE CERTIFICADO"/>
    <s v="N/A"/>
    <s v="N/A"/>
    <s v="N/A"/>
    <s v="N/A"/>
    <s v="Se realiza presencial"/>
  </r>
  <r>
    <x v="0"/>
    <x v="1"/>
    <x v="0"/>
    <s v="MAURICIO AYALA  "/>
    <x v="3"/>
    <x v="5"/>
    <x v="242"/>
    <s v="Carlos Armando López Barrera "/>
    <x v="2"/>
    <s v="GESTIÓN JURÍDICA"/>
    <x v="3"/>
    <n v="15"/>
    <s v="20231140234562  "/>
    <d v="2023-06-23T00:00:00"/>
    <m/>
    <d v="2023-07-24T00:00:00"/>
    <n v="19"/>
    <x v="21"/>
    <x v="0"/>
    <m/>
    <m/>
    <m/>
    <m/>
    <m/>
    <m/>
  </r>
  <r>
    <x v="0"/>
    <x v="1"/>
    <x v="19"/>
    <s v="CUERPO DE BOMBEROS VOLUNTARIOS DE TRINIDAD - CASANARE  "/>
    <x v="1"/>
    <x v="1"/>
    <x v="243"/>
    <s v="Jorge Fabian Rodriguez Hincapie "/>
    <x v="1"/>
    <s v="FORMULACIÓN, ACTUALIZACIÓN ,ACOMPAÑAMINETO NORMATIVO Y OPERATIVO"/>
    <x v="2"/>
    <n v="15"/>
    <s v="20231140234622  "/>
    <d v="2023-06-26T00:00:00"/>
    <m/>
    <d v="2023-07-24T00:00:00"/>
    <n v="18"/>
    <x v="41"/>
    <x v="3"/>
    <m/>
    <m/>
    <m/>
    <m/>
    <m/>
    <m/>
  </r>
  <r>
    <x v="0"/>
    <x v="1"/>
    <x v="16"/>
    <s v="FRANCISCO JAVIER GAMBOA PEDRAZA "/>
    <x v="3"/>
    <x v="2"/>
    <x v="244"/>
    <s v="Andrea Bibiana Castañeda Durán"/>
    <x v="1"/>
    <s v="FORMULACIÓN, ACTUALIZACIÓN ,ACOMPAÑAMINETO NORMATIVO Y OPERATIVO"/>
    <x v="3"/>
    <n v="15"/>
    <s v="20231140234692  "/>
    <d v="2023-06-26T00:00:00"/>
    <n v="20232110090681"/>
    <d v="2023-07-04T00:00:00"/>
    <n v="5"/>
    <x v="9"/>
    <x v="1"/>
    <s v="04-07-2023 12:43 PM_x0009_Archivar_x0009_Andrea Bibiana Castañeda Durán_x0009_SE DIO TRÁMITE CON RAD. 20232110090681 ENVIADO EL 4/7/23"/>
    <d v="2023-07-04T00:00:00"/>
    <s v="Pdf"/>
    <s v="Si"/>
    <s v="N/A"/>
    <s v="N/A"/>
  </r>
  <r>
    <x v="0"/>
    <x v="1"/>
    <x v="26"/>
    <s v="CUERPO DE BOMBEROS VOLUNTARIOS DE LA PRIMAVERA  "/>
    <x v="1"/>
    <x v="1"/>
    <x v="245"/>
    <s v="_x0009_Orlando Murillo Lopez"/>
    <x v="1"/>
    <s v="INSPECCIÓN, VIGILANCIA Y CONTROL "/>
    <x v="2"/>
    <n v="15"/>
    <s v="20231140234732  "/>
    <d v="2023-06-26T00:00:00"/>
    <n v="20232110090711"/>
    <d v="2023-06-30T00:00:00"/>
    <n v="4"/>
    <x v="33"/>
    <x v="1"/>
    <s v="29-06-2023 16:37 PM_x0009_Archivar_x0009_Orlando Murillo Lopez_x0009_Se dio respuesta con radicado No. 20232110090711"/>
    <s v="N/A"/>
    <s v="Word"/>
    <s v="Si"/>
    <s v="N/A"/>
    <s v="N/A"/>
  </r>
  <r>
    <x v="0"/>
    <x v="1"/>
    <x v="4"/>
    <s v="BENEMERITO CUERPO DE BOMBEROS VOLUNTARIOS DE IBAGUE  "/>
    <x v="1"/>
    <x v="1"/>
    <x v="246"/>
    <s v="Andrea Bibiana Castañeda Durán"/>
    <x v="1"/>
    <s v="FORMULACIÓN, ACTUALIZACIÓN ,ACOMPAÑAMINETO NORMATIVO Y OPERATIVO"/>
    <x v="1"/>
    <n v="30"/>
    <s v="20231140234742  "/>
    <d v="2023-06-26T00:00:00"/>
    <n v="20232110090901"/>
    <d v="2023-07-06T00:00:00"/>
    <n v="7"/>
    <x v="10"/>
    <x v="1"/>
    <s v="07-07-2023 10:44 AM_x0009_Archivar_x0009_Andrea Bibiana Castañeda Durán_x0009_SE DIO TRÁMITE CON RAD. 20232110090901 ENVIADO EL 6/7/23"/>
    <d v="2023-07-06T00:00:00"/>
    <s v="Pdf"/>
    <s v="Si"/>
    <s v="N/A"/>
    <s v="N/A"/>
  </r>
  <r>
    <x v="0"/>
    <x v="1"/>
    <x v="10"/>
    <s v="IDALIA AMPARO GONZALEZ GIRALDO SECRETARIA DE GOBIERNO GOBERNACION DE ANTIOQUIA "/>
    <x v="2"/>
    <x v="6"/>
    <x v="247"/>
    <s v="Andrés Fernando Muñoz Cabrera "/>
    <x v="1"/>
    <s v="COORDINACIÓN OPERATIVA"/>
    <x v="4"/>
    <n v="10"/>
    <s v="20231140234752  "/>
    <d v="2023-06-26T00:00:00"/>
    <m/>
    <d v="2023-07-24T00:00:00"/>
    <n v="18"/>
    <x v="41"/>
    <x v="0"/>
    <m/>
    <m/>
    <m/>
    <m/>
    <m/>
    <m/>
  </r>
  <r>
    <x v="0"/>
    <x v="1"/>
    <x v="25"/>
    <s v="JESUS MANUEL CASTRO CAICEDO "/>
    <x v="3"/>
    <x v="2"/>
    <x v="248"/>
    <s v="Jorge Fabian Rodriguez Hincapie "/>
    <x v="1"/>
    <s v="FORMULACIÓN, ACTUALIZACIÓN ,ACOMPAÑAMINETO NORMATIVO Y OPERATIVO"/>
    <x v="1"/>
    <n v="30"/>
    <s v="20231140234792  "/>
    <d v="2023-06-26T00:00:00"/>
    <n v="20232110091001"/>
    <d v="2023-07-24T00:00:00"/>
    <n v="18"/>
    <x v="41"/>
    <x v="3"/>
    <m/>
    <d v="2023-07-21T00:00:00"/>
    <s v="Pdf"/>
    <s v="N/A"/>
    <s v="N/A"/>
    <s v="Sin evidencia de respuesta"/>
  </r>
  <r>
    <x v="0"/>
    <x v="1"/>
    <x v="13"/>
    <s v="CUERPO DE BOMBEROS VOLUNTARIOS DE CHINCHINA  "/>
    <x v="1"/>
    <x v="4"/>
    <x v="249"/>
    <s v="Jose Alexander Teuta Gomez"/>
    <x v="1"/>
    <s v="EDUCACIÓN NACIONAL PARA BOMBEROS  "/>
    <x v="4"/>
    <n v="10"/>
    <s v="20231140234862  "/>
    <d v="2023-06-27T00:00:00"/>
    <s v="N/A"/>
    <d v="2023-07-06T00:00:00"/>
    <n v="6"/>
    <x v="37"/>
    <x v="1"/>
    <s v="06-07-2023 10:44 AM_x0009_Archivar_x0009_Jose Alexander Teuta Gomez_x0009_SE DA RESPUESTA POR CORREO ELECTRONICO EL 6 DE JULIO DE 2023"/>
    <s v="N/A"/>
    <s v="N/A"/>
    <s v="Si"/>
    <s v="N/A"/>
    <s v="No se genera radicado de salida"/>
  </r>
  <r>
    <x v="0"/>
    <x v="1"/>
    <x v="2"/>
    <s v="ALCALDIA MUNICIPAL LA VICTORIA VALLE "/>
    <x v="2"/>
    <x v="5"/>
    <x v="250"/>
    <s v="Andrés Fernando Muñoz Cabrera "/>
    <x v="1"/>
    <s v="COORDINACIÓN OPERATIVA"/>
    <x v="4"/>
    <n v="10"/>
    <s v="20231140235122  "/>
    <d v="2023-06-27T00:00:00"/>
    <m/>
    <d v="2023-07-24T00:00:00"/>
    <n v="17"/>
    <x v="30"/>
    <x v="0"/>
    <m/>
    <m/>
    <m/>
    <m/>
    <m/>
    <m/>
  </r>
  <r>
    <x v="0"/>
    <x v="1"/>
    <x v="19"/>
    <s v="CUERPO DE BOMBEROS VOLUNTARIOS DE YOPAL  "/>
    <x v="1"/>
    <x v="2"/>
    <x v="251"/>
    <s v="Edgar Alexander Maya Lopez "/>
    <x v="1"/>
    <s v="EDUCACIÓN NACIONAL PARA BOMBEROS  "/>
    <x v="1"/>
    <n v="30"/>
    <s v="20231140235152  "/>
    <d v="2023-06-28T00:00:00"/>
    <m/>
    <d v="2023-07-24T00:00:00"/>
    <n v="16"/>
    <x v="26"/>
    <x v="3"/>
    <m/>
    <m/>
    <m/>
    <m/>
    <m/>
    <m/>
  </r>
  <r>
    <x v="0"/>
    <x v="1"/>
    <x v="4"/>
    <s v="ALCALDIA CUNDAY TOLIMA "/>
    <x v="2"/>
    <x v="2"/>
    <x v="252"/>
    <s v="Andrea Bibiana Castañeda Durán  "/>
    <x v="1"/>
    <s v="FORMULACIÓN, ACTUALIZACIÓN ,ACOMPAÑAMINETO NORMATIVO Y OPERATIVO"/>
    <x v="1"/>
    <n v="30"/>
    <s v="20231140235212  "/>
    <d v="2023-06-28T00:00:00"/>
    <n v="20232110090931"/>
    <d v="2023-07-24T00:00:00"/>
    <n v="16"/>
    <x v="26"/>
    <x v="3"/>
    <m/>
    <m/>
    <m/>
    <m/>
    <m/>
    <m/>
  </r>
  <r>
    <x v="0"/>
    <x v="1"/>
    <x v="6"/>
    <s v="ALCALDIA MUNICIPAL EL TARRA NORTE DE SANTANDER "/>
    <x v="2"/>
    <x v="1"/>
    <x v="253"/>
    <s v="JUAN CARLOS LOPEZ FARFAN"/>
    <x v="1"/>
    <s v="FORMULACIÓN, ACTUALIZACIÓN ,ACOMPAÑAMINETO NORMATIVO Y OPERATIVO"/>
    <x v="2"/>
    <n v="15"/>
    <s v="20231140235232  "/>
    <d v="2023-06-28T00:00:00"/>
    <s v="N/A"/>
    <d v="2023-07-17T00:00:00"/>
    <n v="12"/>
    <x v="3"/>
    <x v="1"/>
    <s v="18-07-2023 09:50 AM_x0009_Archivar_x0009_JUAN CARLOS LOPEZ FARFAN_x0009_La siguiente información es tomada de la respuesta que dan las diferentes alcaldías, respecto a la CREACION DE LOS CUERPOS DE BOMBEROS PROPIOS y relacionada en una matriz para su actualización, luego dependiendo de lo informado se tomara la medida respectiva."/>
    <s v="N/A"/>
    <s v="N/A"/>
    <s v="N/A"/>
    <s v="N/A"/>
    <s v="El tramite seguira con una nueva peticion por parte del municipio"/>
  </r>
  <r>
    <x v="0"/>
    <x v="1"/>
    <x v="0"/>
    <s v="MANUEL ORLANDO BARRERO PRIETO / CONTRALORIA"/>
    <x v="4"/>
    <x v="5"/>
    <x v="254"/>
    <s v="Nataly Andrea BarbosaSanchez "/>
    <x v="2"/>
    <s v="GESTIÓN JURÍDICA"/>
    <x v="5"/>
    <n v="10"/>
    <s v="20231140235432  "/>
    <d v="2023-06-29T00:00:00"/>
    <m/>
    <d v="2023-07-24T00:00:00"/>
    <n v="15"/>
    <x v="1"/>
    <x v="0"/>
    <m/>
    <m/>
    <m/>
    <m/>
    <m/>
    <m/>
  </r>
  <r>
    <x v="0"/>
    <x v="1"/>
    <x v="14"/>
    <s v="GOBERNACIÓN DE ATLANTICO  "/>
    <x v="2"/>
    <x v="1"/>
    <x v="255"/>
    <s v="Andrea Bibiana Castañeda Durán  "/>
    <x v="1"/>
    <s v="FORMULACIÓN, ACTUALIZACIÓN ,ACOMPAÑAMINETO NORMATIVO Y OPERATIVO"/>
    <x v="2"/>
    <n v="15"/>
    <s v="20231140235482  "/>
    <d v="2023-06-29T00:00:00"/>
    <n v="20232110090881"/>
    <d v="2023-07-07T00:00:00"/>
    <n v="5"/>
    <x v="9"/>
    <x v="1"/>
    <s v="07-07-2023 10:42 AM_x0009_Archivar_x0009_Andrea Bibiana Castañeda Durán_x0009_SE DIO TRÁMITE CON RAD. 20232110090881 ENVIADO EL 7/7/23"/>
    <d v="2023-07-07T00:00:00"/>
    <s v="Pdf"/>
    <s v="Si"/>
    <s v="N/A"/>
    <s v="N/A"/>
  </r>
  <r>
    <x v="0"/>
    <x v="1"/>
    <x v="16"/>
    <s v="CARLOS HUMBERTO LOPEZ "/>
    <x v="3"/>
    <x v="2"/>
    <x v="256"/>
    <s v="Andrea Bibiana Castañeda Durán  "/>
    <x v="1"/>
    <s v="FORMULACIÓN, ACTUALIZACIÓN ,ACOMPAÑAMINETO NORMATIVO Y OPERATIVO"/>
    <x v="3"/>
    <n v="15"/>
    <s v="20231140235772  "/>
    <d v="2023-06-30T00:00:00"/>
    <n v="20232110091231"/>
    <d v="2023-07-17T00:00:00"/>
    <n v="10"/>
    <x v="5"/>
    <x v="1"/>
    <s v="17-07-2023 10:18 AM_x0009_Archivar_x0009_Andrea Bibiana Castañeda Durán_x0009_SE DIO TRÁMITE CON RAD. 20232110091231 ENVIADO EL 17/7/23"/>
    <d v="2023-07-17T00:00:00"/>
    <s v="Pdf"/>
    <s v="Si"/>
    <s v="N/A"/>
    <s v="N/A"/>
  </r>
  <r>
    <x v="0"/>
    <x v="1"/>
    <x v="16"/>
    <s v="FREDYS MARMOL  "/>
    <x v="3"/>
    <x v="2"/>
    <x v="257"/>
    <s v="Jorge Fabian Rodriguez Hincapie "/>
    <x v="1"/>
    <s v="FORMULACIÓN, ACTUALIZACIÓN ,ACOMPAÑAMINETO NORMATIVO Y OPERATIVO"/>
    <x v="3"/>
    <n v="15"/>
    <s v="20231140235782  "/>
    <d v="2023-06-30T00:00:00"/>
    <n v="20232110091051"/>
    <d v="2023-07-24T00:00:00"/>
    <n v="14"/>
    <x v="34"/>
    <x v="3"/>
    <m/>
    <d v="2023-07-21T00:00:00"/>
    <s v="Pdf"/>
    <s v="N/A"/>
    <s v="N/A"/>
    <s v="Sin evidencia de respues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0"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6">
  <location ref="A2:B6" firstHeaderRow="1" firstDataRow="1" firstDataCol="1"/>
  <pivotFields count="25">
    <pivotField showAll="0"/>
    <pivotField showAll="0"/>
    <pivotField showAll="0"/>
    <pivotField showAll="0"/>
    <pivotField showAll="0"/>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axis="axisRow" dataField="1"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7">
    <format dxfId="0">
      <pivotArea type="all" dataOnly="0" outline="0" fieldPosition="0"/>
    </format>
    <format dxfId="1">
      <pivotArea outline="0" collapsedLevelsAreSubtotals="1" fieldPosition="0"/>
    </format>
    <format dxfId="2">
      <pivotArea field="8" type="button" dataOnly="0" labelOnly="1" outline="0" axis="axisRow" fieldPosition="0"/>
    </format>
    <format dxfId="3">
      <pivotArea dataOnly="0" labelOnly="1" outline="0" axis="axisValues" fieldPosition="0"/>
    </format>
    <format dxfId="4">
      <pivotArea dataOnly="0" labelOnly="1" fieldPosition="0">
        <references count="1">
          <reference field="8" count="0"/>
        </references>
      </pivotArea>
    </format>
    <format dxfId="5">
      <pivotArea dataOnly="0" labelOnly="1" grandRow="1" outline="0" fieldPosition="0"/>
    </format>
    <format dxfId="6">
      <pivotArea dataOnly="0" labelOnly="1" outline="0" axis="axisValues" fieldPosition="0"/>
    </format>
  </formats>
  <chartFormats count="12">
    <chartFormat chart="1" format="2" series="1">
      <pivotArea type="data" outline="0" fieldPosition="0">
        <references count="1">
          <reference field="4294967294" count="1" selected="0">
            <x v="0"/>
          </reference>
        </references>
      </pivotArea>
    </chartFormat>
    <chartFormat chart="1" format="3">
      <pivotArea type="data" outline="0" fieldPosition="0">
        <references count="2">
          <reference field="4294967294" count="1" selected="0">
            <x v="0"/>
          </reference>
          <reference field="8" count="1" selected="0">
            <x v="0"/>
          </reference>
        </references>
      </pivotArea>
    </chartFormat>
    <chartFormat chart="1" format="4">
      <pivotArea type="data" outline="0" fieldPosition="0">
        <references count="2">
          <reference field="4294967294" count="1" selected="0">
            <x v="0"/>
          </reference>
          <reference field="8" count="1" selected="0">
            <x v="1"/>
          </reference>
        </references>
      </pivotArea>
    </chartFormat>
    <chartFormat chart="1" format="5">
      <pivotArea type="data" outline="0" fieldPosition="0">
        <references count="2">
          <reference field="4294967294" count="1" selected="0">
            <x v="0"/>
          </reference>
          <reference field="8" count="1" selected="0">
            <x v="2"/>
          </reference>
        </references>
      </pivotArea>
    </chartFormat>
    <chartFormat chart="2" format="6" series="1">
      <pivotArea type="data" outline="0" fieldPosition="0">
        <references count="1">
          <reference field="4294967294" count="1" selected="0">
            <x v="0"/>
          </reference>
        </references>
      </pivotArea>
    </chartFormat>
    <chartFormat chart="2" format="7">
      <pivotArea type="data" outline="0" fieldPosition="0">
        <references count="2">
          <reference field="4294967294" count="1" selected="0">
            <x v="0"/>
          </reference>
          <reference field="8" count="1" selected="0">
            <x v="0"/>
          </reference>
        </references>
      </pivotArea>
    </chartFormat>
    <chartFormat chart="2" format="8">
      <pivotArea type="data" outline="0" fieldPosition="0">
        <references count="2">
          <reference field="4294967294" count="1" selected="0">
            <x v="0"/>
          </reference>
          <reference field="8" count="1" selected="0">
            <x v="1"/>
          </reference>
        </references>
      </pivotArea>
    </chartFormat>
    <chartFormat chart="2" format="9">
      <pivotArea type="data" outline="0" fieldPosition="0">
        <references count="2">
          <reference field="4294967294" count="1" selected="0">
            <x v="0"/>
          </reference>
          <reference field="8" count="1" selected="0">
            <x v="2"/>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8" count="1" selected="0">
            <x v="0"/>
          </reference>
        </references>
      </pivotArea>
    </chartFormat>
    <chartFormat chart="5" format="7">
      <pivotArea type="data" outline="0" fieldPosition="0">
        <references count="2">
          <reference field="4294967294" count="1" selected="0">
            <x v="0"/>
          </reference>
          <reference field="8" count="1" selected="0">
            <x v="1"/>
          </reference>
        </references>
      </pivotArea>
    </chartFormat>
    <chartFormat chart="5" format="8">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4"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0">
  <location ref="A55:B63" firstHeaderRow="1" firstDataRow="1" firstDataCol="1"/>
  <pivotFields count="25">
    <pivotField showAll="0"/>
    <pivotField showAll="0"/>
    <pivotField showAll="0"/>
    <pivotField showAll="0"/>
    <pivotField showAll="0"/>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axis="axisRow" dataField="1"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items count="5">
        <item x="1"/>
        <item x="3"/>
        <item x="2"/>
        <item x="0"/>
        <item t="default"/>
      </items>
    </pivotField>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6">
    <format dxfId="7">
      <pivotArea type="all" dataOnly="0" outline="0" fieldPosition="0"/>
    </format>
    <format dxfId="8">
      <pivotArea outline="0" collapsedLevelsAreSubtotals="1" fieldPosition="0"/>
    </format>
    <format dxfId="9">
      <pivotArea field="8" type="button" dataOnly="0" labelOnly="1" outline="0"/>
    </format>
    <format dxfId="10">
      <pivotArea dataOnly="0" labelOnly="1" outline="0" axis="axisValues" fieldPosition="0"/>
    </format>
    <format dxfId="11">
      <pivotArea dataOnly="0" labelOnly="1" grandRow="1" outline="0" fieldPosition="0"/>
    </format>
    <format dxfId="12">
      <pivotArea dataOnly="0" labelOnly="1" outline="0" axis="axisValues" fieldPosition="0"/>
    </format>
  </formats>
  <chartFormats count="1">
    <chartFormat chart="9"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12"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5">
  <location ref="A22:B27" firstHeaderRow="1" firstDataRow="1" firstDataCol="1"/>
  <pivotFields count="25">
    <pivotField showAll="0"/>
    <pivotField showAll="0"/>
    <pivotField showAll="0"/>
    <pivotField showAll="0"/>
    <pivotField showAll="0"/>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axis="axisRow" dataField="1" showAll="0">
      <items count="5">
        <item x="1"/>
        <item x="3"/>
        <item x="2"/>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6">
    <format dxfId="13">
      <pivotArea type="all" dataOnly="0" outline="0" fieldPosition="0"/>
    </format>
    <format dxfId="14">
      <pivotArea outline="0" collapsedLevelsAreSubtotals="1" fieldPosition="0"/>
    </format>
    <format dxfId="15">
      <pivotArea field="8" type="button" dataOnly="0" labelOnly="1" outline="0"/>
    </format>
    <format dxfId="16">
      <pivotArea dataOnly="0" labelOnly="1" outline="0" axis="axisValues" fieldPosition="0"/>
    </format>
    <format dxfId="17">
      <pivotArea dataOnly="0" labelOnly="1" grandRow="1" outline="0" fieldPosition="0"/>
    </format>
    <format dxfId="18">
      <pivotArea dataOnly="0" labelOnly="1" outline="0" axis="axisValues" fieldPosition="0"/>
    </format>
  </formats>
  <chartFormats count="9">
    <chartFormat chart="1" format="8" series="1">
      <pivotArea type="data" outline="0" fieldPosition="0">
        <references count="1">
          <reference field="4294967294" count="1" selected="0">
            <x v="0"/>
          </reference>
        </references>
      </pivotArea>
    </chartFormat>
    <chartFormat chart="1" format="9">
      <pivotArea type="data" outline="0" fieldPosition="0">
        <references count="2">
          <reference field="4294967294" count="1" selected="0">
            <x v="0"/>
          </reference>
          <reference field="18" count="1" selected="0">
            <x v="0"/>
          </reference>
        </references>
      </pivotArea>
    </chartFormat>
    <chartFormat chart="1" format="10">
      <pivotArea type="data" outline="0" fieldPosition="0">
        <references count="2">
          <reference field="4294967294" count="1" selected="0">
            <x v="0"/>
          </reference>
          <reference field="18" count="1" selected="0">
            <x v="1"/>
          </reference>
        </references>
      </pivotArea>
    </chartFormat>
    <chartFormat chart="1" format="11">
      <pivotArea type="data" outline="0" fieldPosition="0">
        <references count="2">
          <reference field="4294967294" count="1" selected="0">
            <x v="0"/>
          </reference>
          <reference field="18" count="1" selected="0">
            <x v="2"/>
          </reference>
        </references>
      </pivotArea>
    </chartFormat>
    <chartFormat chart="14" format="12" series="1">
      <pivotArea type="data" outline="0" fieldPosition="0">
        <references count="1">
          <reference field="4294967294" count="1" selected="0">
            <x v="0"/>
          </reference>
        </references>
      </pivotArea>
    </chartFormat>
    <chartFormat chart="14" format="13">
      <pivotArea type="data" outline="0" fieldPosition="0">
        <references count="2">
          <reference field="4294967294" count="1" selected="0">
            <x v="0"/>
          </reference>
          <reference field="18" count="1" selected="0">
            <x v="0"/>
          </reference>
        </references>
      </pivotArea>
    </chartFormat>
    <chartFormat chart="14" format="14">
      <pivotArea type="data" outline="0" fieldPosition="0">
        <references count="2">
          <reference field="4294967294" count="1" selected="0">
            <x v="0"/>
          </reference>
          <reference field="18" count="1" selected="0">
            <x v="1"/>
          </reference>
        </references>
      </pivotArea>
    </chartFormat>
    <chartFormat chart="14" format="15">
      <pivotArea type="data" outline="0" fieldPosition="0">
        <references count="2">
          <reference field="4294967294" count="1" selected="0">
            <x v="0"/>
          </reference>
          <reference field="18" count="1" selected="0">
            <x v="2"/>
          </reference>
        </references>
      </pivotArea>
    </chartFormat>
    <chartFormat chart="14" format="16">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1"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51:B159" firstHeaderRow="1" firstDataRow="1" firstDataCol="1"/>
  <pivotFields count="25">
    <pivotField showAll="0"/>
    <pivotField showAll="0">
      <items count="5">
        <item x="1"/>
        <item x="2"/>
        <item x="3"/>
        <item x="0"/>
        <item t="default"/>
      </items>
    </pivotField>
    <pivotField showAll="0"/>
    <pivotField showAll="0"/>
    <pivotField showAll="0">
      <items count="6">
        <item x="1"/>
        <item x="4"/>
        <item x="2"/>
        <item x="0"/>
        <item x="3"/>
        <item t="default"/>
      </items>
    </pivotField>
    <pivotField showAll="0">
      <items count="8">
        <item x="1"/>
        <item x="5"/>
        <item x="4"/>
        <item x="2"/>
        <item x="0"/>
        <item x="6"/>
        <item x="3"/>
        <item t="default"/>
      </items>
    </pivotField>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axis="axisRow"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axis="axisRow" dataField="1" numFmtId="1" showAll="0">
      <items count="45">
        <item x="29"/>
        <item x="8"/>
        <item x="31"/>
        <item x="22"/>
        <item x="33"/>
        <item x="9"/>
        <item x="37"/>
        <item x="10"/>
        <item x="15"/>
        <item x="13"/>
        <item x="5"/>
        <item x="4"/>
        <item x="3"/>
        <item x="42"/>
        <item x="34"/>
        <item x="1"/>
        <item x="26"/>
        <item x="30"/>
        <item x="41"/>
        <item x="21"/>
        <item x="2"/>
        <item x="18"/>
        <item x="28"/>
        <item x="27"/>
        <item x="17"/>
        <item x="20"/>
        <item x="19"/>
        <item x="7"/>
        <item x="25"/>
        <item x="24"/>
        <item x="23"/>
        <item x="0"/>
        <item x="40"/>
        <item x="38"/>
        <item x="43"/>
        <item x="11"/>
        <item x="39"/>
        <item x="36"/>
        <item x="12"/>
        <item x="35"/>
        <item x="32"/>
        <item x="16"/>
        <item x="14"/>
        <item x="6"/>
        <item t="default"/>
      </items>
    </pivotField>
    <pivotField showAll="0">
      <items count="5">
        <item x="1"/>
        <item x="3"/>
        <item x="2"/>
        <item x="0"/>
        <item t="default"/>
      </items>
    </pivotField>
    <pivotField showAll="0"/>
    <pivotField showAll="0"/>
    <pivotField showAll="0"/>
    <pivotField showAll="0"/>
    <pivotField showAll="0"/>
    <pivotField showAll="0"/>
  </pivotFields>
  <rowFields count="2">
    <field x="10"/>
    <field x="17"/>
  </rowFields>
  <rowItems count="8">
    <i>
      <x/>
    </i>
    <i>
      <x v="1"/>
    </i>
    <i>
      <x v="2"/>
    </i>
    <i>
      <x v="3"/>
    </i>
    <i>
      <x v="4"/>
    </i>
    <i>
      <x v="5"/>
    </i>
    <i>
      <x v="6"/>
    </i>
    <i t="grand">
      <x/>
    </i>
  </rowItems>
  <colItems count="1">
    <i/>
  </colItems>
  <dataFields count="1">
    <dataField name="Promedio de Tiempo de atención" fld="17" subtotal="average" baseField="10" baseItem="0"/>
  </dataFields>
  <formats count="16">
    <format dxfId="19">
      <pivotArea type="all" dataOnly="0" outline="0" fieldPosition="0"/>
    </format>
    <format dxfId="20">
      <pivotArea outline="0" collapsedLevelsAreSubtotals="1" fieldPosition="0"/>
    </format>
    <format dxfId="21">
      <pivotArea field="8" type="button" dataOnly="0" labelOnly="1" outline="0"/>
    </format>
    <format dxfId="22">
      <pivotArea dataOnly="0" labelOnly="1" outline="0" axis="axisValues" fieldPosition="0"/>
    </format>
    <format dxfId="23">
      <pivotArea dataOnly="0" labelOnly="1" grandRow="1" outline="0" fieldPosition="0"/>
    </format>
    <format dxfId="24">
      <pivotArea dataOnly="0" labelOnly="1" outline="0" axis="axisValues" fieldPosition="0"/>
    </format>
    <format dxfId="25">
      <pivotArea grandRow="1" outline="0" collapsedLevelsAreSubtotals="1" fieldPosition="0"/>
    </format>
    <format dxfId="26">
      <pivotArea dataOnly="0" labelOnly="1" outline="0" axis="axisValues" fieldPosition="0"/>
    </format>
    <format dxfId="27">
      <pivotArea dataOnly="0" labelOnly="1" outline="0" axis="axisValues" fieldPosition="0"/>
    </format>
    <format dxfId="28">
      <pivotArea collapsedLevelsAreSubtotals="1" fieldPosition="0">
        <references count="1">
          <reference field="10" count="1">
            <x v="0"/>
          </reference>
        </references>
      </pivotArea>
    </format>
    <format dxfId="29">
      <pivotArea collapsedLevelsAreSubtotals="1" fieldPosition="0">
        <references count="1">
          <reference field="10" count="1">
            <x v="1"/>
          </reference>
        </references>
      </pivotArea>
    </format>
    <format dxfId="30">
      <pivotArea collapsedLevelsAreSubtotals="1" fieldPosition="0">
        <references count="1">
          <reference field="10" count="1">
            <x v="2"/>
          </reference>
        </references>
      </pivotArea>
    </format>
    <format dxfId="31">
      <pivotArea collapsedLevelsAreSubtotals="1" fieldPosition="0">
        <references count="1">
          <reference field="10" count="1">
            <x v="3"/>
          </reference>
        </references>
      </pivotArea>
    </format>
    <format dxfId="32">
      <pivotArea collapsedLevelsAreSubtotals="1" fieldPosition="0">
        <references count="1">
          <reference field="10" count="1">
            <x v="4"/>
          </reference>
        </references>
      </pivotArea>
    </format>
    <format dxfId="33">
      <pivotArea collapsedLevelsAreSubtotals="1" fieldPosition="0">
        <references count="1">
          <reference field="10" count="1">
            <x v="5"/>
          </reference>
        </references>
      </pivotArea>
    </format>
    <format dxfId="34">
      <pivotArea collapsedLevelsAreSubtotals="1" fieldPosition="0">
        <references count="1">
          <reference field="10" count="1">
            <x v="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20"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137:B145" firstHeaderRow="1" firstDataRow="1" firstDataCol="1"/>
  <pivotFields count="25">
    <pivotField showAll="0"/>
    <pivotField showAll="0">
      <items count="5">
        <item x="1"/>
        <item x="2"/>
        <item x="3"/>
        <item x="0"/>
        <item t="default"/>
      </items>
    </pivotField>
    <pivotField showAll="0"/>
    <pivotField showAll="0"/>
    <pivotField showAll="0">
      <items count="6">
        <item x="1"/>
        <item x="4"/>
        <item x="2"/>
        <item x="0"/>
        <item x="3"/>
        <item t="default"/>
      </items>
    </pivotField>
    <pivotField axis="axisRow" dataField="1" showAll="0">
      <items count="8">
        <item x="1"/>
        <item x="5"/>
        <item x="4"/>
        <item x="2"/>
        <item x="0"/>
        <item x="6"/>
        <item x="3"/>
        <item t="default"/>
      </items>
    </pivotField>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items count="5">
        <item x="1"/>
        <item x="3"/>
        <item x="2"/>
        <item x="0"/>
        <item t="default"/>
      </items>
    </pivotField>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5">
    <format dxfId="35">
      <pivotArea type="all" dataOnly="0" outline="0" fieldPosition="0"/>
    </format>
    <format dxfId="36">
      <pivotArea outline="0" collapsedLevelsAreSubtotals="1" fieldPosition="0"/>
    </format>
    <format dxfId="37">
      <pivotArea field="8" type="button" dataOnly="0" labelOnly="1" outline="0"/>
    </format>
    <format dxfId="38">
      <pivotArea dataOnly="0" labelOnly="1" outline="0" axis="axisValues" fieldPosition="0"/>
    </format>
    <format dxfId="39">
      <pivotArea dataOnly="0" labelOnly="1" grandRow="1" outline="0" fieldPosition="0"/>
    </format>
    <format dxfId="40">
      <pivotArea dataOnly="0" labelOnly="1" outline="0" axis="axisValues" fieldPosition="0"/>
    </format>
    <format dxfId="41">
      <pivotArea grandRow="1" outline="0" collapsedLevelsAreSubtotals="1" fieldPosition="0"/>
    </format>
    <format dxfId="42">
      <pivotArea dataOnly="0" labelOnly="1" outline="0" axis="axisValues" fieldPosition="0"/>
    </format>
    <format dxfId="43">
      <pivotArea dataOnly="0" labelOnly="1" outline="0" axis="axisValues" fieldPosition="0"/>
    </format>
    <format dxfId="44">
      <pivotArea collapsedLevelsAreSubtotals="1" fieldPosition="0">
        <references count="1">
          <reference field="5" count="1">
            <x v="0"/>
          </reference>
        </references>
      </pivotArea>
    </format>
    <format dxfId="45">
      <pivotArea collapsedLevelsAreSubtotals="1" fieldPosition="0">
        <references count="1">
          <reference field="5" count="1">
            <x v="2"/>
          </reference>
        </references>
      </pivotArea>
    </format>
    <format dxfId="46">
      <pivotArea collapsedLevelsAreSubtotals="1" fieldPosition="0">
        <references count="1">
          <reference field="5" count="1">
            <x v="3"/>
          </reference>
        </references>
      </pivotArea>
    </format>
    <format dxfId="47">
      <pivotArea collapsedLevelsAreSubtotals="1" fieldPosition="0">
        <references count="1">
          <reference field="5" count="1">
            <x v="6"/>
          </reference>
        </references>
      </pivotArea>
    </format>
    <format dxfId="48">
      <pivotArea collapsedLevelsAreSubtotals="1" fieldPosition="0">
        <references count="1">
          <reference field="5" count="1">
            <x v="1"/>
          </reference>
        </references>
      </pivotArea>
    </format>
    <format dxfId="49">
      <pivotArea collapsedLevelsAreSubtotals="1" fieldPosition="0">
        <references count="1">
          <reference field="5" count="1">
            <x v="5"/>
          </reference>
        </references>
      </pivotArea>
    </format>
  </formats>
  <chartFormats count="2">
    <chartFormat chart="5" format="4" series="1">
      <pivotArea type="data" outline="0" fieldPosition="0">
        <references count="1">
          <reference field="4294967294" count="1" selected="0">
            <x v="0"/>
          </reference>
        </references>
      </pivotArea>
    </chartFormat>
    <chartFormat chart="6"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16"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4">
  <location ref="A83:B88" firstHeaderRow="1" firstDataRow="1" firstDataCol="1"/>
  <pivotFields count="25">
    <pivotField showAll="0"/>
    <pivotField axis="axisRow" dataField="1" showAll="0">
      <items count="5">
        <item x="1"/>
        <item x="2"/>
        <item x="3"/>
        <item x="0"/>
        <item t="default"/>
      </items>
    </pivotField>
    <pivotField showAll="0"/>
    <pivotField showAll="0"/>
    <pivotField showAll="0"/>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items count="5">
        <item x="1"/>
        <item x="3"/>
        <item x="2"/>
        <item x="0"/>
        <item t="default"/>
      </items>
    </pivotField>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uenta de Servicio de Entrada" fld="1" subtotal="count" baseField="0" baseItem="0"/>
  </dataFields>
  <formats count="6">
    <format dxfId="50">
      <pivotArea type="all" dataOnly="0" outline="0" fieldPosition="0"/>
    </format>
    <format dxfId="51">
      <pivotArea outline="0" collapsedLevelsAreSubtotals="1" fieldPosition="0"/>
    </format>
    <format dxfId="52">
      <pivotArea field="8" type="button" dataOnly="0" labelOnly="1" outline="0"/>
    </format>
    <format dxfId="53">
      <pivotArea dataOnly="0" labelOnly="1" outline="0" axis="axisValues" fieldPosition="0"/>
    </format>
    <format dxfId="54">
      <pivotArea dataOnly="0" labelOnly="1" grandRow="1" outline="0" fieldPosition="0"/>
    </format>
    <format dxfId="55">
      <pivotArea dataOnly="0" labelOnly="1" outline="0" axis="axisValues" fieldPosition="0"/>
    </format>
  </formats>
  <chartFormats count="6">
    <chartFormat chart="0" format="0" series="1">
      <pivotArea type="data" outline="0" fieldPosition="0">
        <references count="1">
          <reference field="4294967294" count="1" selected="0">
            <x v="0"/>
          </reference>
        </references>
      </pivotArea>
    </chartFormat>
    <chartFormat chart="23" format="5" series="1">
      <pivotArea type="data" outline="0" fieldPosition="0">
        <references count="1">
          <reference field="4294967294" count="1" selected="0">
            <x v="0"/>
          </reference>
        </references>
      </pivotArea>
    </chartFormat>
    <chartFormat chart="23" format="6">
      <pivotArea type="data" outline="0" fieldPosition="0">
        <references count="2">
          <reference field="4294967294" count="1" selected="0">
            <x v="0"/>
          </reference>
          <reference field="1" count="1" selected="0">
            <x v="0"/>
          </reference>
        </references>
      </pivotArea>
    </chartFormat>
    <chartFormat chart="23" format="7">
      <pivotArea type="data" outline="0" fieldPosition="0">
        <references count="2">
          <reference field="4294967294" count="1" selected="0">
            <x v="0"/>
          </reference>
          <reference field="1" count="1" selected="0">
            <x v="1"/>
          </reference>
        </references>
      </pivotArea>
    </chartFormat>
    <chartFormat chart="23" format="8">
      <pivotArea type="data" outline="0" fieldPosition="0">
        <references count="2">
          <reference field="4294967294" count="1" selected="0">
            <x v="0"/>
          </reference>
          <reference field="1" count="1" selected="0">
            <x v="2"/>
          </reference>
        </references>
      </pivotArea>
    </chartFormat>
    <chartFormat chart="23" format="9">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19"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0">
  <location ref="A104:B132" firstHeaderRow="1" firstDataRow="1" firstDataCol="1"/>
  <pivotFields count="25">
    <pivotField showAll="0"/>
    <pivotField showAll="0">
      <items count="5">
        <item x="1"/>
        <item x="2"/>
        <item x="3"/>
        <item x="0"/>
        <item t="default"/>
      </items>
    </pivotField>
    <pivotField axis="axisRow" dataField="1" showAll="0" sortType="descending">
      <items count="28">
        <item x="26"/>
        <item x="2"/>
        <item x="4"/>
        <item x="24"/>
        <item x="6"/>
        <item x="23"/>
        <item x="12"/>
        <item x="15"/>
        <item x="22"/>
        <item x="16"/>
        <item x="3"/>
        <item x="9"/>
        <item x="18"/>
        <item x="21"/>
        <item x="5"/>
        <item x="1"/>
        <item x="20"/>
        <item x="25"/>
        <item x="7"/>
        <item x="19"/>
        <item x="17"/>
        <item x="13"/>
        <item x="8"/>
        <item x="11"/>
        <item x="0"/>
        <item x="14"/>
        <item x="10"/>
        <item t="default"/>
      </items>
    </pivotField>
    <pivotField showAll="0"/>
    <pivotField showAll="0">
      <items count="6">
        <item x="1"/>
        <item x="4"/>
        <item x="2"/>
        <item x="0"/>
        <item x="3"/>
        <item t="default"/>
      </items>
    </pivotField>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items count="5">
        <item x="1"/>
        <item x="3"/>
        <item x="2"/>
        <item x="0"/>
        <item t="default"/>
      </items>
    </pivotField>
    <pivotField showAll="0"/>
    <pivotField showAll="0"/>
    <pivotField showAll="0"/>
    <pivotField showAll="0"/>
    <pivotField showAll="0"/>
    <pivotField showAll="0"/>
  </pivotFields>
  <rowFields count="1">
    <field x="2"/>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uenta de Departamento" fld="2" subtotal="count" baseField="0" baseItem="0"/>
  </dataFields>
  <formats count="7">
    <format dxfId="56">
      <pivotArea type="all" dataOnly="0" outline="0" fieldPosition="0"/>
    </format>
    <format dxfId="57">
      <pivotArea outline="0" collapsedLevelsAreSubtotals="1" fieldPosition="0"/>
    </format>
    <format dxfId="58">
      <pivotArea field="8" type="button" dataOnly="0" labelOnly="1" outline="0"/>
    </format>
    <format dxfId="59">
      <pivotArea dataOnly="0" labelOnly="1" outline="0" axis="axisValues" fieldPosition="0"/>
    </format>
    <format dxfId="60">
      <pivotArea dataOnly="0" labelOnly="1" grandRow="1" outline="0" fieldPosition="0"/>
    </format>
    <format dxfId="61">
      <pivotArea dataOnly="0" labelOnly="1" outline="0" axis="axisValues" fieldPosition="0"/>
    </format>
    <format dxfId="62">
      <pivotArea grandRow="1" outline="0" collapsedLevelsAreSubtotals="1" fieldPosition="0"/>
    </format>
  </formats>
  <chartFormats count="3">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19"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15"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6">
  <location ref="A76:B78"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items count="5">
        <item x="1"/>
        <item x="3"/>
        <item x="2"/>
        <item x="0"/>
        <item t="default"/>
      </items>
    </pivotField>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9">
    <format dxfId="63">
      <pivotArea type="all" dataOnly="0" outline="0" fieldPosition="0"/>
    </format>
    <format dxfId="64">
      <pivotArea outline="0" collapsedLevelsAreSubtotals="1" fieldPosition="0"/>
    </format>
    <format dxfId="65">
      <pivotArea field="8" type="button" dataOnly="0" labelOnly="1" outline="0"/>
    </format>
    <format dxfId="66">
      <pivotArea dataOnly="0" labelOnly="1" outline="0" axis="axisValues" fieldPosition="0"/>
    </format>
    <format dxfId="67">
      <pivotArea dataOnly="0" labelOnly="1" grandRow="1" outline="0" fieldPosition="0"/>
    </format>
    <format dxfId="68">
      <pivotArea dataOnly="0" labelOnly="1" outline="0" axis="axisValues" fieldPosition="0"/>
    </format>
    <format dxfId="69">
      <pivotArea outline="0" collapsedLevelsAreSubtotals="1" fieldPosition="0"/>
    </format>
    <format dxfId="70">
      <pivotArea dataOnly="0" labelOnly="1" outline="0" axis="axisValues" fieldPosition="0"/>
    </format>
    <format dxfId="71">
      <pivotArea dataOnly="0" labelOnly="1" outline="0" axis="axisValues" fieldPosition="0"/>
    </format>
  </formats>
  <chartFormats count="1">
    <chartFormat chart="15"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TablaDinámica17" cacheId="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0">
  <location ref="A93:B99" firstHeaderRow="1" firstDataRow="1" firstDataCol="1"/>
  <pivotFields count="25">
    <pivotField showAll="0"/>
    <pivotField showAll="0">
      <items count="5">
        <item x="1"/>
        <item x="2"/>
        <item x="3"/>
        <item x="0"/>
        <item t="default"/>
      </items>
    </pivotField>
    <pivotField showAll="0"/>
    <pivotField showAll="0"/>
    <pivotField axis="axisRow" dataField="1" showAll="0">
      <items count="6">
        <item x="1"/>
        <item x="4"/>
        <item x="2"/>
        <item x="0"/>
        <item x="3"/>
        <item t="default"/>
      </items>
    </pivotField>
    <pivotField showAll="0"/>
    <pivotField showAll="0">
      <items count="259">
        <item x="141"/>
        <item x="221"/>
        <item x="203"/>
        <item x="211"/>
        <item x="205"/>
        <item x="220"/>
        <item x="207"/>
        <item x="224"/>
        <item x="206"/>
        <item x="208"/>
        <item x="216"/>
        <item x="212"/>
        <item x="225"/>
        <item x="215"/>
        <item x="204"/>
        <item x="222"/>
        <item x="223"/>
        <item x="214"/>
        <item x="40"/>
        <item x="23"/>
        <item x="107"/>
        <item x="120"/>
        <item x="257"/>
        <item x="114"/>
        <item x="245"/>
        <item x="162"/>
        <item x="69"/>
        <item x="144"/>
        <item x="16"/>
        <item x="246"/>
        <item x="158"/>
        <item x="70"/>
        <item x="122"/>
        <item x="117"/>
        <item x="66"/>
        <item x="26"/>
        <item x="145"/>
        <item x="229"/>
        <item x="5"/>
        <item x="160"/>
        <item x="136"/>
        <item x="34"/>
        <item x="124"/>
        <item x="101"/>
        <item x="75"/>
        <item x="108"/>
        <item x="18"/>
        <item x="104"/>
        <item x="103"/>
        <item x="50"/>
        <item x="153"/>
        <item x="12"/>
        <item x="47"/>
        <item x="61"/>
        <item x="43"/>
        <item x="93"/>
        <item x="100"/>
        <item x="79"/>
        <item x="63"/>
        <item x="39"/>
        <item x="133"/>
        <item x="38"/>
        <item x="9"/>
        <item x="121"/>
        <item x="81"/>
        <item x="25"/>
        <item x="135"/>
        <item x="30"/>
        <item x="55"/>
        <item x="46"/>
        <item x="24"/>
        <item x="150"/>
        <item x="48"/>
        <item x="22"/>
        <item x="92"/>
        <item x="129"/>
        <item x="6"/>
        <item x="127"/>
        <item x="232"/>
        <item x="119"/>
        <item x="77"/>
        <item x="239"/>
        <item x="28"/>
        <item x="21"/>
        <item x="35"/>
        <item x="134"/>
        <item x="148"/>
        <item x="110"/>
        <item x="54"/>
        <item x="33"/>
        <item x="163"/>
        <item x="251"/>
        <item x="41"/>
        <item x="49"/>
        <item x="139"/>
        <item x="113"/>
        <item x="155"/>
        <item x="250"/>
        <item x="17"/>
        <item x="149"/>
        <item x="118"/>
        <item x="138"/>
        <item x="243"/>
        <item x="20"/>
        <item x="82"/>
        <item x="8"/>
        <item x="13"/>
        <item x="238"/>
        <item x="56"/>
        <item x="73"/>
        <item x="156"/>
        <item x="31"/>
        <item x="84"/>
        <item x="68"/>
        <item x="249"/>
        <item x="131"/>
        <item x="59"/>
        <item x="256"/>
        <item x="152"/>
        <item x="244"/>
        <item x="140"/>
        <item x="71"/>
        <item x="94"/>
        <item x="247"/>
        <item x="161"/>
        <item x="130"/>
        <item x="253"/>
        <item x="126"/>
        <item x="255"/>
        <item x="7"/>
        <item x="252"/>
        <item x="99"/>
        <item x="4"/>
        <item x="96"/>
        <item x="147"/>
        <item x="95"/>
        <item x="151"/>
        <item x="115"/>
        <item x="19"/>
        <item x="248"/>
        <item x="254"/>
        <item x="83"/>
        <item x="29"/>
        <item x="15"/>
        <item x="14"/>
        <item x="60"/>
        <item x="123"/>
        <item x="53"/>
        <item x="142"/>
        <item x="11"/>
        <item x="32"/>
        <item x="36"/>
        <item x="241"/>
        <item x="146"/>
        <item x="157"/>
        <item x="10"/>
        <item x="27"/>
        <item x="44"/>
        <item x="112"/>
        <item x="52"/>
        <item x="62"/>
        <item x="45"/>
        <item x="76"/>
        <item x="154"/>
        <item x="74"/>
        <item x="128"/>
        <item x="97"/>
        <item x="51"/>
        <item x="106"/>
        <item x="132"/>
        <item x="42"/>
        <item x="125"/>
        <item x="159"/>
        <item x="227"/>
        <item x="1"/>
        <item x="174"/>
        <item x="197"/>
        <item x="188"/>
        <item x="187"/>
        <item x="2"/>
        <item x="193"/>
        <item x="3"/>
        <item x="200"/>
        <item x="165"/>
        <item x="201"/>
        <item x="175"/>
        <item x="209"/>
        <item x="170"/>
        <item x="189"/>
        <item x="182"/>
        <item x="172"/>
        <item x="180"/>
        <item x="176"/>
        <item x="192"/>
        <item x="186"/>
        <item x="185"/>
        <item x="234"/>
        <item x="173"/>
        <item x="179"/>
        <item x="217"/>
        <item x="164"/>
        <item x="230"/>
        <item x="167"/>
        <item x="231"/>
        <item x="143"/>
        <item x="195"/>
        <item x="198"/>
        <item x="37"/>
        <item x="237"/>
        <item x="171"/>
        <item x="240"/>
        <item x="194"/>
        <item x="235"/>
        <item x="196"/>
        <item x="199"/>
        <item x="226"/>
        <item x="184"/>
        <item x="210"/>
        <item x="190"/>
        <item x="236"/>
        <item x="219"/>
        <item x="168"/>
        <item x="242"/>
        <item x="177"/>
        <item x="191"/>
        <item x="218"/>
        <item x="181"/>
        <item x="228"/>
        <item x="233"/>
        <item x="169"/>
        <item x="178"/>
        <item x="64"/>
        <item x="109"/>
        <item x="91"/>
        <item x="137"/>
        <item x="57"/>
        <item x="58"/>
        <item x="72"/>
        <item x="102"/>
        <item x="116"/>
        <item x="65"/>
        <item x="89"/>
        <item x="88"/>
        <item x="87"/>
        <item x="86"/>
        <item x="105"/>
        <item x="80"/>
        <item x="78"/>
        <item x="90"/>
        <item x="85"/>
        <item x="202"/>
        <item x="98"/>
        <item x="111"/>
        <item x="166"/>
        <item x="183"/>
        <item x="0"/>
        <item x="67"/>
        <item x="213"/>
        <item t="default"/>
      </items>
    </pivotField>
    <pivotField showAll="0"/>
    <pivotField showAll="0">
      <items count="4">
        <item x="0"/>
        <item x="2"/>
        <item x="1"/>
        <item t="default"/>
      </items>
    </pivotField>
    <pivotField showAll="0"/>
    <pivotField showAll="0">
      <items count="8">
        <item sd="0" x="1"/>
        <item sd="0" x="4"/>
        <item sd="0" x="5"/>
        <item sd="0" x="0"/>
        <item sd="0" x="2"/>
        <item sd="0" x="3"/>
        <item sd="0" x="6"/>
        <item t="default" sd="0"/>
      </items>
    </pivotField>
    <pivotField showAll="0"/>
    <pivotField showAll="0"/>
    <pivotField showAll="0"/>
    <pivotField showAll="0"/>
    <pivotField numFmtId="164" showAll="0"/>
    <pivotField numFmtId="1" showAll="0"/>
    <pivotField numFmtId="1" showAll="0"/>
    <pivotField showAll="0">
      <items count="5">
        <item x="1"/>
        <item x="3"/>
        <item x="2"/>
        <item x="0"/>
        <item t="default"/>
      </items>
    </pivotField>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7">
    <format dxfId="72">
      <pivotArea type="all" dataOnly="0" outline="0" fieldPosition="0"/>
    </format>
    <format dxfId="73">
      <pivotArea outline="0" collapsedLevelsAreSubtotals="1" fieldPosition="0"/>
    </format>
    <format dxfId="74">
      <pivotArea field="8" type="button" dataOnly="0" labelOnly="1" outline="0"/>
    </format>
    <format dxfId="75">
      <pivotArea dataOnly="0" labelOnly="1" outline="0" axis="axisValues" fieldPosition="0"/>
    </format>
    <format dxfId="76">
      <pivotArea dataOnly="0" labelOnly="1" grandRow="1" outline="0" fieldPosition="0"/>
    </format>
    <format dxfId="77">
      <pivotArea dataOnly="0" labelOnly="1" outline="0" axis="axisValues" fieldPosition="0"/>
    </format>
    <format dxfId="78">
      <pivotArea grandRow="1" outline="0" collapsedLevelsAreSubtotals="1" fieldPosition="0"/>
    </format>
  </formats>
  <chartFormats count="1">
    <chartFormat chart="9"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nbc.gov.co/index.php/atencion-y-servicios-la-ciudadania/actuaciones-disciplinarias"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2.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Y271"/>
  <sheetViews>
    <sheetView topLeftCell="N1" workbookViewId="0">
      <selection activeCell="P8" sqref="P8"/>
    </sheetView>
  </sheetViews>
  <sheetFormatPr baseColWidth="10" defaultColWidth="11.42578125" defaultRowHeight="15" x14ac:dyDescent="0.25"/>
  <cols>
    <col min="1" max="1" width="19.7109375" customWidth="1"/>
    <col min="2" max="2" width="17.42578125" customWidth="1"/>
    <col min="3" max="3" width="22.5703125" customWidth="1"/>
    <col min="4" max="4" width="17.7109375" customWidth="1"/>
    <col min="5" max="6" width="19.7109375" customWidth="1"/>
    <col min="7" max="7" width="28.140625" customWidth="1"/>
    <col min="8" max="8" width="20.7109375" customWidth="1"/>
    <col min="9" max="9" width="15.5703125" customWidth="1"/>
    <col min="10" max="10" width="21" customWidth="1"/>
    <col min="11" max="11" width="22.42578125" customWidth="1"/>
    <col min="12" max="12" width="18.5703125" style="1" customWidth="1"/>
    <col min="13" max="13" width="25.28515625" style="1" customWidth="1"/>
    <col min="14" max="14" width="19.42578125" style="1" customWidth="1"/>
    <col min="15" max="15" width="22.140625" style="1" customWidth="1"/>
    <col min="16" max="16" width="23.140625" style="1" customWidth="1"/>
    <col min="17" max="18" width="11.42578125" style="1"/>
    <col min="19" max="19" width="19" style="1" customWidth="1"/>
    <col min="20" max="20" width="38.85546875" customWidth="1"/>
    <col min="21" max="21" width="19" customWidth="1"/>
    <col min="22" max="22" width="21.7109375" customWidth="1"/>
    <col min="23" max="23" width="24.140625" customWidth="1"/>
    <col min="24" max="24" width="15.85546875" customWidth="1"/>
    <col min="25" max="25" width="56.5703125" customWidth="1"/>
  </cols>
  <sheetData>
    <row r="1" spans="1:51" s="21" customFormat="1" ht="42" customHeight="1" x14ac:dyDescent="0.25">
      <c r="A1" s="22" t="s">
        <v>1174</v>
      </c>
      <c r="B1" s="22" t="s">
        <v>1173</v>
      </c>
      <c r="C1" s="22" t="s">
        <v>1172</v>
      </c>
      <c r="D1" s="22" t="s">
        <v>1171</v>
      </c>
      <c r="E1" s="22" t="s">
        <v>1170</v>
      </c>
      <c r="F1" s="22" t="s">
        <v>1169</v>
      </c>
      <c r="G1" s="22" t="s">
        <v>1168</v>
      </c>
      <c r="H1" s="22" t="s">
        <v>1167</v>
      </c>
      <c r="I1" s="22" t="s">
        <v>1166</v>
      </c>
      <c r="J1" s="22" t="s">
        <v>1165</v>
      </c>
      <c r="K1" s="22" t="s">
        <v>1164</v>
      </c>
      <c r="L1" s="24" t="s">
        <v>1163</v>
      </c>
      <c r="M1" s="27" t="s">
        <v>1162</v>
      </c>
      <c r="N1" s="25" t="s">
        <v>1161</v>
      </c>
      <c r="O1" s="26" t="s">
        <v>1160</v>
      </c>
      <c r="P1" s="25" t="s">
        <v>1159</v>
      </c>
      <c r="Q1" s="24" t="s">
        <v>1158</v>
      </c>
      <c r="R1" s="24" t="s">
        <v>1157</v>
      </c>
      <c r="S1" s="22" t="s">
        <v>1156</v>
      </c>
      <c r="T1" s="22" t="s">
        <v>1155</v>
      </c>
      <c r="U1" s="23" t="s">
        <v>1154</v>
      </c>
      <c r="V1" s="22" t="s">
        <v>1153</v>
      </c>
      <c r="W1" s="22" t="s">
        <v>1152</v>
      </c>
      <c r="X1" s="22" t="s">
        <v>1151</v>
      </c>
      <c r="Y1" s="22" t="s">
        <v>1150</v>
      </c>
      <c r="AL1" s="21" t="s">
        <v>1149</v>
      </c>
    </row>
    <row r="2" spans="1:51" ht="33.75" x14ac:dyDescent="0.25">
      <c r="A2" s="3" t="s">
        <v>15</v>
      </c>
      <c r="B2" s="3" t="s">
        <v>260</v>
      </c>
      <c r="C2" s="3" t="s">
        <v>41</v>
      </c>
      <c r="D2" s="3" t="s">
        <v>1148</v>
      </c>
      <c r="E2" s="3" t="s">
        <v>189</v>
      </c>
      <c r="F2" s="3" t="s">
        <v>122</v>
      </c>
      <c r="G2" s="3" t="s">
        <v>1147</v>
      </c>
      <c r="H2" s="3" t="s">
        <v>1146</v>
      </c>
      <c r="I2" s="3" t="s">
        <v>171</v>
      </c>
      <c r="J2" s="3" t="s">
        <v>514</v>
      </c>
      <c r="K2" s="3" t="s">
        <v>595</v>
      </c>
      <c r="L2" s="3">
        <v>5</v>
      </c>
      <c r="M2" s="18" t="s">
        <v>1145</v>
      </c>
      <c r="N2" s="4">
        <v>45019</v>
      </c>
      <c r="O2" s="17"/>
      <c r="P2" s="7">
        <v>45070</v>
      </c>
      <c r="Q2" s="6">
        <f>R2-1</f>
        <v>33</v>
      </c>
      <c r="R2" s="6">
        <f>NETWORKDAYS(N2,P2,AL2:AO2:AP2:AQ2:AR2:AS2:AT2:AU2:AV2:AW2:AX2:AY2)</f>
        <v>34</v>
      </c>
      <c r="S2" s="10" t="s">
        <v>31</v>
      </c>
      <c r="T2" s="3"/>
      <c r="U2" s="4"/>
      <c r="V2" s="3"/>
      <c r="W2" s="3"/>
      <c r="X2" s="3"/>
      <c r="Y2" s="3"/>
      <c r="AL2" s="2">
        <v>44935</v>
      </c>
      <c r="AM2" s="2">
        <v>45005</v>
      </c>
      <c r="AN2" s="2">
        <v>45022</v>
      </c>
      <c r="AO2" s="2">
        <v>45023</v>
      </c>
      <c r="AP2" s="2">
        <v>45047</v>
      </c>
      <c r="AQ2" s="2">
        <v>45068</v>
      </c>
      <c r="AR2" s="2">
        <v>45089</v>
      </c>
      <c r="AS2" s="2">
        <v>45096</v>
      </c>
      <c r="AT2" s="2">
        <v>45110</v>
      </c>
      <c r="AU2" s="2">
        <v>45127</v>
      </c>
      <c r="AV2" s="2">
        <v>45145</v>
      </c>
      <c r="AW2" s="2">
        <v>45159</v>
      </c>
      <c r="AX2" s="2">
        <v>45215</v>
      </c>
      <c r="AY2" s="2">
        <v>45236</v>
      </c>
    </row>
    <row r="3" spans="1:51" ht="45" x14ac:dyDescent="0.25">
      <c r="A3" s="3" t="s">
        <v>15</v>
      </c>
      <c r="B3" s="3" t="s">
        <v>436</v>
      </c>
      <c r="C3" s="3" t="s">
        <v>376</v>
      </c>
      <c r="D3" s="3" t="s">
        <v>1144</v>
      </c>
      <c r="E3" s="3" t="s">
        <v>58</v>
      </c>
      <c r="F3" s="3" t="s">
        <v>27</v>
      </c>
      <c r="G3" s="3" t="s">
        <v>1143</v>
      </c>
      <c r="H3" s="3" t="s">
        <v>132</v>
      </c>
      <c r="I3" s="3" t="s">
        <v>7</v>
      </c>
      <c r="J3" s="3" t="s">
        <v>6</v>
      </c>
      <c r="K3" s="3" t="s">
        <v>50</v>
      </c>
      <c r="L3" s="3">
        <v>30</v>
      </c>
      <c r="M3" s="18" t="s">
        <v>1142</v>
      </c>
      <c r="N3" s="4">
        <v>45020</v>
      </c>
      <c r="O3" s="17">
        <v>20232110082731</v>
      </c>
      <c r="P3" s="7">
        <v>45043</v>
      </c>
      <c r="Q3" s="6">
        <f>R3-1</f>
        <v>15</v>
      </c>
      <c r="R3" s="6">
        <f>NETWORKDAYS(N3,P3,AL3:AO3:AP3:AQ3:AR3:AS3:AT3:AU3:AV3:AW3:AX3:AY3)</f>
        <v>16</v>
      </c>
      <c r="S3" s="9" t="s">
        <v>18</v>
      </c>
      <c r="T3" s="3" t="s">
        <v>1141</v>
      </c>
      <c r="U3" s="4">
        <v>45043</v>
      </c>
      <c r="V3" s="3" t="s">
        <v>2</v>
      </c>
      <c r="W3" s="3" t="s">
        <v>1</v>
      </c>
      <c r="X3" s="3" t="s">
        <v>1</v>
      </c>
      <c r="Y3" s="3"/>
      <c r="AL3" s="2">
        <v>44935</v>
      </c>
      <c r="AM3" s="2">
        <v>45005</v>
      </c>
      <c r="AN3" s="2">
        <v>45022</v>
      </c>
      <c r="AO3" s="2">
        <v>45023</v>
      </c>
      <c r="AP3" s="2">
        <v>45047</v>
      </c>
      <c r="AQ3" s="2">
        <v>45068</v>
      </c>
      <c r="AR3" s="2">
        <v>45089</v>
      </c>
      <c r="AS3" s="2">
        <v>45096</v>
      </c>
      <c r="AT3" s="2">
        <v>45110</v>
      </c>
      <c r="AU3" s="2">
        <v>45127</v>
      </c>
      <c r="AV3" s="2">
        <v>45145</v>
      </c>
      <c r="AW3" s="2">
        <v>45159</v>
      </c>
      <c r="AX3" s="2">
        <v>45215</v>
      </c>
      <c r="AY3" s="2">
        <v>45236</v>
      </c>
    </row>
    <row r="4" spans="1:51" ht="45" x14ac:dyDescent="0.25">
      <c r="A4" s="3" t="s">
        <v>15</v>
      </c>
      <c r="B4" s="3" t="s">
        <v>436</v>
      </c>
      <c r="C4" s="3" t="s">
        <v>67</v>
      </c>
      <c r="D4" s="3" t="s">
        <v>1140</v>
      </c>
      <c r="E4" s="3" t="s">
        <v>58</v>
      </c>
      <c r="F4" s="3" t="s">
        <v>10</v>
      </c>
      <c r="G4" s="3" t="s">
        <v>1139</v>
      </c>
      <c r="H4" s="3" t="s">
        <v>854</v>
      </c>
      <c r="I4" s="3" t="s">
        <v>7</v>
      </c>
      <c r="J4" s="3" t="s">
        <v>63</v>
      </c>
      <c r="K4" s="3" t="s">
        <v>50</v>
      </c>
      <c r="L4" s="3">
        <v>30</v>
      </c>
      <c r="M4" s="18" t="s">
        <v>1138</v>
      </c>
      <c r="N4" s="4">
        <v>45021</v>
      </c>
      <c r="O4" s="17" t="s">
        <v>1137</v>
      </c>
      <c r="P4" s="7">
        <v>45054</v>
      </c>
      <c r="Q4" s="6">
        <f>R4-1</f>
        <v>20</v>
      </c>
      <c r="R4" s="6">
        <f>NETWORKDAYS(N4,P4,AL4:AO4:AP4:AQ4:AR4:AS4:AT4:AU4:AV4:AW4:AX4:AY4)</f>
        <v>21</v>
      </c>
      <c r="S4" s="9" t="s">
        <v>18</v>
      </c>
      <c r="T4" s="3" t="s">
        <v>1136</v>
      </c>
      <c r="U4" s="4">
        <v>45063</v>
      </c>
      <c r="V4" s="3" t="s">
        <v>2</v>
      </c>
      <c r="W4" s="3" t="s">
        <v>16</v>
      </c>
      <c r="X4" s="3" t="s">
        <v>1</v>
      </c>
      <c r="Y4" s="3" t="s">
        <v>1135</v>
      </c>
      <c r="AL4" s="2">
        <v>44935</v>
      </c>
      <c r="AM4" s="2">
        <v>45005</v>
      </c>
      <c r="AN4" s="2">
        <v>45022</v>
      </c>
      <c r="AO4" s="2">
        <v>45023</v>
      </c>
      <c r="AP4" s="2">
        <v>45047</v>
      </c>
      <c r="AQ4" s="2">
        <v>45068</v>
      </c>
      <c r="AR4" s="2">
        <v>45089</v>
      </c>
      <c r="AS4" s="2">
        <v>45096</v>
      </c>
      <c r="AT4" s="2">
        <v>45110</v>
      </c>
      <c r="AU4" s="2">
        <v>45127</v>
      </c>
      <c r="AV4" s="2">
        <v>45145</v>
      </c>
      <c r="AW4" s="2">
        <v>45159</v>
      </c>
      <c r="AX4" s="2">
        <v>45215</v>
      </c>
      <c r="AY4" s="2">
        <v>45236</v>
      </c>
    </row>
    <row r="5" spans="1:51" ht="45" x14ac:dyDescent="0.25">
      <c r="A5" s="3" t="s">
        <v>15</v>
      </c>
      <c r="B5" s="3" t="s">
        <v>436</v>
      </c>
      <c r="C5" s="3" t="s">
        <v>67</v>
      </c>
      <c r="D5" s="3" t="s">
        <v>1134</v>
      </c>
      <c r="E5" s="3" t="s">
        <v>28</v>
      </c>
      <c r="F5" s="3" t="s">
        <v>122</v>
      </c>
      <c r="G5" s="3" t="s">
        <v>1133</v>
      </c>
      <c r="H5" s="3" t="s">
        <v>854</v>
      </c>
      <c r="I5" s="3" t="s">
        <v>7</v>
      </c>
      <c r="J5" s="3" t="s">
        <v>63</v>
      </c>
      <c r="K5" s="3" t="s">
        <v>25</v>
      </c>
      <c r="L5" s="3">
        <v>15</v>
      </c>
      <c r="M5" s="18" t="s">
        <v>1132</v>
      </c>
      <c r="N5" s="4">
        <v>45026</v>
      </c>
      <c r="O5" s="17">
        <v>20231000082261</v>
      </c>
      <c r="P5" s="7">
        <v>45042</v>
      </c>
      <c r="Q5" s="6">
        <f>R5-1</f>
        <v>12</v>
      </c>
      <c r="R5" s="6">
        <f>NETWORKDAYS(N5,P5,AL5:AO5:AP5:AQ5:AR5:AS5:AT5:AU5:AV5:AW5:AX5:AY5)</f>
        <v>13</v>
      </c>
      <c r="S5" s="9" t="s">
        <v>18</v>
      </c>
      <c r="T5" s="3" t="s">
        <v>1131</v>
      </c>
      <c r="U5" s="4">
        <v>45132</v>
      </c>
      <c r="V5" s="3" t="s">
        <v>2</v>
      </c>
      <c r="W5" s="3" t="s">
        <v>16</v>
      </c>
      <c r="X5" s="3" t="s">
        <v>1</v>
      </c>
      <c r="Y5" s="3"/>
      <c r="AL5" s="2">
        <v>44935</v>
      </c>
      <c r="AM5" s="2">
        <v>45005</v>
      </c>
      <c r="AN5" s="2">
        <v>45022</v>
      </c>
      <c r="AO5" s="2">
        <v>45023</v>
      </c>
      <c r="AP5" s="2">
        <v>45047</v>
      </c>
      <c r="AQ5" s="2">
        <v>45068</v>
      </c>
      <c r="AR5" s="2">
        <v>45089</v>
      </c>
      <c r="AS5" s="2">
        <v>45096</v>
      </c>
      <c r="AT5" s="2">
        <v>45110</v>
      </c>
      <c r="AU5" s="2">
        <v>45127</v>
      </c>
      <c r="AV5" s="2">
        <v>45145</v>
      </c>
      <c r="AW5" s="2">
        <v>45159</v>
      </c>
      <c r="AX5" s="2">
        <v>45215</v>
      </c>
      <c r="AY5" s="2">
        <v>45236</v>
      </c>
    </row>
    <row r="6" spans="1:51" ht="45" x14ac:dyDescent="0.25">
      <c r="A6" s="3" t="s">
        <v>15</v>
      </c>
      <c r="B6" s="3" t="s">
        <v>436</v>
      </c>
      <c r="C6" s="3" t="s">
        <v>67</v>
      </c>
      <c r="D6" s="3" t="s">
        <v>1130</v>
      </c>
      <c r="E6" s="3" t="s">
        <v>11</v>
      </c>
      <c r="F6" s="3" t="s">
        <v>10</v>
      </c>
      <c r="G6" s="3" t="s">
        <v>1129</v>
      </c>
      <c r="H6" s="3" t="s">
        <v>20</v>
      </c>
      <c r="I6" s="3" t="s">
        <v>7</v>
      </c>
      <c r="J6" s="3" t="s">
        <v>6</v>
      </c>
      <c r="K6" s="3" t="s">
        <v>5</v>
      </c>
      <c r="L6" s="3">
        <v>15</v>
      </c>
      <c r="M6" s="18" t="s">
        <v>1128</v>
      </c>
      <c r="N6" s="4">
        <v>45027</v>
      </c>
      <c r="O6" s="17">
        <v>20232110082221</v>
      </c>
      <c r="P6" s="7">
        <v>45042</v>
      </c>
      <c r="Q6" s="6">
        <f>R6-1</f>
        <v>11</v>
      </c>
      <c r="R6" s="6">
        <f>NETWORKDAYS(N6,P6,AL6:AO6:AP6:AQ6:AR6:AS6:AT6:AU6:AV6:AW6:AX6:AY6)</f>
        <v>12</v>
      </c>
      <c r="S6" s="9" t="s">
        <v>18</v>
      </c>
      <c r="T6" s="3" t="s">
        <v>1127</v>
      </c>
      <c r="U6" s="4">
        <v>45042</v>
      </c>
      <c r="V6" s="3" t="s">
        <v>2</v>
      </c>
      <c r="W6" s="3" t="s">
        <v>16</v>
      </c>
      <c r="X6" s="3" t="s">
        <v>1</v>
      </c>
      <c r="Y6" s="3" t="s">
        <v>1</v>
      </c>
      <c r="AL6" s="2">
        <v>44935</v>
      </c>
      <c r="AM6" s="2">
        <v>45005</v>
      </c>
      <c r="AN6" s="2">
        <v>45022</v>
      </c>
      <c r="AO6" s="2">
        <v>45023</v>
      </c>
      <c r="AP6" s="2">
        <v>45047</v>
      </c>
      <c r="AQ6" s="2">
        <v>45068</v>
      </c>
      <c r="AR6" s="2">
        <v>45089</v>
      </c>
      <c r="AS6" s="2">
        <v>45096</v>
      </c>
      <c r="AT6" s="2">
        <v>45110</v>
      </c>
      <c r="AU6" s="2">
        <v>45127</v>
      </c>
      <c r="AV6" s="2">
        <v>45145</v>
      </c>
      <c r="AW6" s="2">
        <v>45159</v>
      </c>
      <c r="AX6" s="2">
        <v>45215</v>
      </c>
      <c r="AY6" s="2">
        <v>45236</v>
      </c>
    </row>
    <row r="7" spans="1:51" ht="45" x14ac:dyDescent="0.25">
      <c r="A7" s="3" t="s">
        <v>15</v>
      </c>
      <c r="B7" s="3" t="s">
        <v>436</v>
      </c>
      <c r="C7" s="3" t="s">
        <v>41</v>
      </c>
      <c r="D7" s="3" t="s">
        <v>425</v>
      </c>
      <c r="E7" s="3" t="s">
        <v>11</v>
      </c>
      <c r="F7" s="3" t="s">
        <v>138</v>
      </c>
      <c r="G7" s="3" t="s">
        <v>1126</v>
      </c>
      <c r="H7" s="3" t="s">
        <v>136</v>
      </c>
      <c r="I7" s="3" t="s">
        <v>7</v>
      </c>
      <c r="J7" s="3" t="s">
        <v>93</v>
      </c>
      <c r="K7" s="3" t="s">
        <v>5</v>
      </c>
      <c r="L7" s="3">
        <v>15</v>
      </c>
      <c r="M7" s="18" t="s">
        <v>1125</v>
      </c>
      <c r="N7" s="4">
        <v>45027</v>
      </c>
      <c r="O7" s="17">
        <v>20232150082481</v>
      </c>
      <c r="P7" s="7">
        <v>45043</v>
      </c>
      <c r="Q7" s="6">
        <f>R7-1</f>
        <v>12</v>
      </c>
      <c r="R7" s="6">
        <f>NETWORKDAYS(N7,P7,AL7:AO7:AP7:AQ7:AR7:AS7:AT7:AU7:AV7:AW7:AX7:AY7)</f>
        <v>13</v>
      </c>
      <c r="S7" s="9" t="s">
        <v>18</v>
      </c>
      <c r="T7" s="3" t="s">
        <v>1124</v>
      </c>
      <c r="U7" s="4">
        <v>45126</v>
      </c>
      <c r="V7" s="3" t="s">
        <v>2</v>
      </c>
      <c r="W7" s="3" t="s">
        <v>16</v>
      </c>
      <c r="X7" s="3" t="s">
        <v>1</v>
      </c>
      <c r="Y7" s="3"/>
      <c r="AL7" s="2">
        <v>44935</v>
      </c>
      <c r="AM7" s="2">
        <v>45005</v>
      </c>
      <c r="AN7" s="2">
        <v>45022</v>
      </c>
      <c r="AO7" s="2">
        <v>45023</v>
      </c>
      <c r="AP7" s="2">
        <v>45047</v>
      </c>
      <c r="AQ7" s="2">
        <v>45068</v>
      </c>
      <c r="AR7" s="2">
        <v>45089</v>
      </c>
      <c r="AS7" s="2">
        <v>45096</v>
      </c>
      <c r="AT7" s="2">
        <v>45110</v>
      </c>
      <c r="AU7" s="2">
        <v>45127</v>
      </c>
      <c r="AV7" s="2">
        <v>45145</v>
      </c>
      <c r="AW7" s="2">
        <v>45159</v>
      </c>
      <c r="AX7" s="2">
        <v>45215</v>
      </c>
      <c r="AY7" s="2">
        <v>45236</v>
      </c>
    </row>
    <row r="8" spans="1:51" ht="45" x14ac:dyDescent="0.25">
      <c r="A8" s="3" t="s">
        <v>15</v>
      </c>
      <c r="B8" s="3" t="s">
        <v>436</v>
      </c>
      <c r="C8" s="3" t="s">
        <v>41</v>
      </c>
      <c r="D8" s="3" t="s">
        <v>425</v>
      </c>
      <c r="E8" s="3" t="s">
        <v>11</v>
      </c>
      <c r="F8" s="3" t="s">
        <v>138</v>
      </c>
      <c r="G8" s="3" t="s">
        <v>1123</v>
      </c>
      <c r="H8" s="3" t="s">
        <v>136</v>
      </c>
      <c r="I8" s="3" t="s">
        <v>7</v>
      </c>
      <c r="J8" s="3" t="s">
        <v>93</v>
      </c>
      <c r="K8" s="3" t="s">
        <v>5</v>
      </c>
      <c r="L8" s="3">
        <v>15</v>
      </c>
      <c r="M8" s="18" t="s">
        <v>1122</v>
      </c>
      <c r="N8" s="4">
        <v>45027</v>
      </c>
      <c r="O8" s="20">
        <v>20232150082501</v>
      </c>
      <c r="P8" s="7">
        <v>45043</v>
      </c>
      <c r="Q8" s="6">
        <f>R8-1</f>
        <v>12</v>
      </c>
      <c r="R8" s="6">
        <f>NETWORKDAYS(N8,P8,AL8:AO8:AP8:AQ8:AR8:AS8:AT8:AU8:AV8:AW8:AX8:AY8)</f>
        <v>13</v>
      </c>
      <c r="S8" s="9" t="s">
        <v>18</v>
      </c>
      <c r="T8" s="3" t="s">
        <v>1121</v>
      </c>
      <c r="U8" s="4">
        <v>45131</v>
      </c>
      <c r="V8" s="3" t="s">
        <v>2</v>
      </c>
      <c r="W8" s="3" t="s">
        <v>16</v>
      </c>
      <c r="X8" s="3" t="s">
        <v>1</v>
      </c>
      <c r="Y8" s="3"/>
      <c r="AL8" s="2">
        <v>44935</v>
      </c>
      <c r="AM8" s="2">
        <v>45005</v>
      </c>
      <c r="AN8" s="2">
        <v>45022</v>
      </c>
      <c r="AO8" s="2">
        <v>45023</v>
      </c>
      <c r="AP8" s="2">
        <v>45047</v>
      </c>
      <c r="AQ8" s="2">
        <v>45068</v>
      </c>
      <c r="AR8" s="2">
        <v>45089</v>
      </c>
      <c r="AS8" s="2">
        <v>45096</v>
      </c>
      <c r="AT8" s="2">
        <v>45110</v>
      </c>
      <c r="AU8" s="2">
        <v>45127</v>
      </c>
      <c r="AV8" s="2">
        <v>45145</v>
      </c>
      <c r="AW8" s="2">
        <v>45159</v>
      </c>
      <c r="AX8" s="2">
        <v>45215</v>
      </c>
      <c r="AY8" s="2">
        <v>45236</v>
      </c>
    </row>
    <row r="9" spans="1:51" ht="45" x14ac:dyDescent="0.25">
      <c r="A9" s="3" t="s">
        <v>15</v>
      </c>
      <c r="B9" s="3" t="s">
        <v>436</v>
      </c>
      <c r="C9" s="3" t="s">
        <v>376</v>
      </c>
      <c r="D9" s="3" t="s">
        <v>1120</v>
      </c>
      <c r="E9" s="3" t="s">
        <v>58</v>
      </c>
      <c r="F9" s="3" t="s">
        <v>27</v>
      </c>
      <c r="G9" s="3" t="s">
        <v>1119</v>
      </c>
      <c r="H9" s="3" t="s">
        <v>132</v>
      </c>
      <c r="I9" s="3" t="s">
        <v>7</v>
      </c>
      <c r="J9" s="3" t="s">
        <v>6</v>
      </c>
      <c r="K9" s="3" t="s">
        <v>25</v>
      </c>
      <c r="L9" s="3">
        <v>15</v>
      </c>
      <c r="M9" s="18" t="s">
        <v>1118</v>
      </c>
      <c r="N9" s="4">
        <v>45027</v>
      </c>
      <c r="O9" s="17">
        <v>20232110082001</v>
      </c>
      <c r="P9" s="7">
        <v>45042</v>
      </c>
      <c r="Q9" s="6">
        <f>R9-1</f>
        <v>11</v>
      </c>
      <c r="R9" s="6">
        <f>NETWORKDAYS(N9,P9,AL9:AO9:AP9:AQ9:AR9:AS9:AT9:AU9:AV9:AW9:AX9:AY9)</f>
        <v>12</v>
      </c>
      <c r="S9" s="9" t="s">
        <v>18</v>
      </c>
      <c r="T9" s="3" t="s">
        <v>1117</v>
      </c>
      <c r="U9" s="4">
        <v>45042</v>
      </c>
      <c r="V9" s="3" t="s">
        <v>2</v>
      </c>
      <c r="W9" s="3" t="s">
        <v>16</v>
      </c>
      <c r="X9" s="3" t="s">
        <v>1</v>
      </c>
      <c r="Y9" s="3"/>
      <c r="AL9" s="2">
        <v>44935</v>
      </c>
      <c r="AM9" s="2">
        <v>45005</v>
      </c>
      <c r="AN9" s="2">
        <v>45022</v>
      </c>
      <c r="AO9" s="2">
        <v>45023</v>
      </c>
      <c r="AP9" s="2">
        <v>45047</v>
      </c>
      <c r="AQ9" s="2">
        <v>45068</v>
      </c>
      <c r="AR9" s="2">
        <v>45089</v>
      </c>
      <c r="AS9" s="2">
        <v>45096</v>
      </c>
      <c r="AT9" s="2">
        <v>45110</v>
      </c>
      <c r="AU9" s="2">
        <v>45127</v>
      </c>
      <c r="AV9" s="2">
        <v>45145</v>
      </c>
      <c r="AW9" s="2">
        <v>45159</v>
      </c>
      <c r="AX9" s="2">
        <v>45215</v>
      </c>
      <c r="AY9" s="2">
        <v>45236</v>
      </c>
    </row>
    <row r="10" spans="1:51" ht="56.25" x14ac:dyDescent="0.25">
      <c r="A10" s="3" t="s">
        <v>15</v>
      </c>
      <c r="B10" s="3" t="s">
        <v>436</v>
      </c>
      <c r="C10" s="3" t="s">
        <v>145</v>
      </c>
      <c r="D10" s="3" t="s">
        <v>1116</v>
      </c>
      <c r="E10" s="3" t="s">
        <v>28</v>
      </c>
      <c r="F10" s="3" t="s">
        <v>27</v>
      </c>
      <c r="G10" s="3" t="s">
        <v>1115</v>
      </c>
      <c r="H10" s="3" t="s">
        <v>706</v>
      </c>
      <c r="I10" s="3" t="s">
        <v>7</v>
      </c>
      <c r="J10" s="3" t="s">
        <v>153</v>
      </c>
      <c r="K10" s="3" t="s">
        <v>25</v>
      </c>
      <c r="L10" s="3">
        <v>15</v>
      </c>
      <c r="M10" s="18" t="s">
        <v>1114</v>
      </c>
      <c r="N10" s="4">
        <v>45027</v>
      </c>
      <c r="O10" s="17">
        <v>20232130081831</v>
      </c>
      <c r="P10" s="7">
        <v>45041</v>
      </c>
      <c r="Q10" s="6">
        <f>R10-1</f>
        <v>10</v>
      </c>
      <c r="R10" s="6">
        <f>NETWORKDAYS(N10,P10,AL10:AO10:AP10:AQ10:AR10:AS10:AT10:AU10:AV10:AW10:AX10:AY10)</f>
        <v>11</v>
      </c>
      <c r="S10" s="9" t="s">
        <v>18</v>
      </c>
      <c r="T10" s="3" t="s">
        <v>1113</v>
      </c>
      <c r="U10" s="4">
        <v>45041</v>
      </c>
      <c r="V10" s="3" t="s">
        <v>2</v>
      </c>
      <c r="W10" s="3" t="s">
        <v>16</v>
      </c>
      <c r="X10" s="3" t="s">
        <v>1</v>
      </c>
      <c r="Y10" s="3"/>
      <c r="AL10" s="2">
        <v>44935</v>
      </c>
      <c r="AM10" s="2">
        <v>45005</v>
      </c>
      <c r="AN10" s="2">
        <v>45022</v>
      </c>
      <c r="AO10" s="2">
        <v>45023</v>
      </c>
      <c r="AP10" s="2">
        <v>45047</v>
      </c>
      <c r="AQ10" s="2">
        <v>45068</v>
      </c>
      <c r="AR10" s="2">
        <v>45089</v>
      </c>
      <c r="AS10" s="2">
        <v>45096</v>
      </c>
      <c r="AT10" s="2">
        <v>45110</v>
      </c>
      <c r="AU10" s="2">
        <v>45127</v>
      </c>
      <c r="AV10" s="2">
        <v>45145</v>
      </c>
      <c r="AW10" s="2">
        <v>45159</v>
      </c>
      <c r="AX10" s="2">
        <v>45215</v>
      </c>
      <c r="AY10" s="2">
        <v>45236</v>
      </c>
    </row>
    <row r="11" spans="1:51" ht="45" x14ac:dyDescent="0.25">
      <c r="A11" s="3" t="s">
        <v>15</v>
      </c>
      <c r="B11" s="3" t="s">
        <v>436</v>
      </c>
      <c r="C11" s="3" t="s">
        <v>53</v>
      </c>
      <c r="D11" s="3" t="s">
        <v>723</v>
      </c>
      <c r="E11" s="3" t="s">
        <v>58</v>
      </c>
      <c r="F11" s="3" t="s">
        <v>10</v>
      </c>
      <c r="G11" s="3" t="s">
        <v>1112</v>
      </c>
      <c r="H11" s="3" t="s">
        <v>20</v>
      </c>
      <c r="I11" s="3" t="s">
        <v>7</v>
      </c>
      <c r="J11" s="3" t="s">
        <v>6</v>
      </c>
      <c r="K11" s="3" t="s">
        <v>50</v>
      </c>
      <c r="L11" s="3">
        <v>30</v>
      </c>
      <c r="M11" s="18" t="s">
        <v>1111</v>
      </c>
      <c r="N11" s="4">
        <v>45027</v>
      </c>
      <c r="O11" s="17">
        <v>20232110081701</v>
      </c>
      <c r="P11" s="7">
        <v>45042</v>
      </c>
      <c r="Q11" s="6">
        <f>R11-1</f>
        <v>11</v>
      </c>
      <c r="R11" s="6">
        <f>NETWORKDAYS(N11,P11,AL11:AO11:AP11:AQ11:AR11:AS11:AT11:AU11:AV11:AW11:AX11:AY11)</f>
        <v>12</v>
      </c>
      <c r="S11" s="9" t="s">
        <v>18</v>
      </c>
      <c r="T11" s="3" t="s">
        <v>1110</v>
      </c>
      <c r="U11" s="4">
        <v>45042</v>
      </c>
      <c r="V11" s="3" t="s">
        <v>2</v>
      </c>
      <c r="W11" s="3" t="s">
        <v>16</v>
      </c>
      <c r="X11" s="3" t="s">
        <v>1</v>
      </c>
      <c r="Y11" s="3" t="s">
        <v>1</v>
      </c>
      <c r="AL11" s="2">
        <v>44935</v>
      </c>
      <c r="AM11" s="2">
        <v>45005</v>
      </c>
      <c r="AN11" s="2">
        <v>45022</v>
      </c>
      <c r="AO11" s="2">
        <v>45023</v>
      </c>
      <c r="AP11" s="2">
        <v>45047</v>
      </c>
      <c r="AQ11" s="2">
        <v>45068</v>
      </c>
      <c r="AR11" s="2">
        <v>45089</v>
      </c>
      <c r="AS11" s="2">
        <v>45096</v>
      </c>
      <c r="AT11" s="2">
        <v>45110</v>
      </c>
      <c r="AU11" s="2">
        <v>45127</v>
      </c>
      <c r="AV11" s="2">
        <v>45145</v>
      </c>
      <c r="AW11" s="2">
        <v>45159</v>
      </c>
      <c r="AX11" s="2">
        <v>45215</v>
      </c>
      <c r="AY11" s="2">
        <v>45236</v>
      </c>
    </row>
    <row r="12" spans="1:51" ht="45" x14ac:dyDescent="0.25">
      <c r="A12" s="3" t="s">
        <v>15</v>
      </c>
      <c r="B12" s="3" t="s">
        <v>436</v>
      </c>
      <c r="C12" s="3" t="s">
        <v>53</v>
      </c>
      <c r="D12" s="3" t="s">
        <v>1109</v>
      </c>
      <c r="E12" s="3" t="s">
        <v>58</v>
      </c>
      <c r="F12" s="3" t="s">
        <v>122</v>
      </c>
      <c r="G12" s="3" t="s">
        <v>1033</v>
      </c>
      <c r="H12" s="3" t="s">
        <v>854</v>
      </c>
      <c r="I12" s="3" t="s">
        <v>7</v>
      </c>
      <c r="J12" s="3" t="s">
        <v>63</v>
      </c>
      <c r="K12" s="3" t="s">
        <v>5</v>
      </c>
      <c r="L12" s="3">
        <v>15</v>
      </c>
      <c r="M12" s="18" t="s">
        <v>1108</v>
      </c>
      <c r="N12" s="4">
        <v>45028</v>
      </c>
      <c r="O12" s="17">
        <v>20231000082041</v>
      </c>
      <c r="P12" s="7">
        <v>45132</v>
      </c>
      <c r="Q12" s="6">
        <f>R12-1</f>
        <v>68</v>
      </c>
      <c r="R12" s="6">
        <f>NETWORKDAYS(N12,P12,AL12:AO12:AP12:AQ12:AR12:AS12:AT12:AU12:AV12:AW12:AX12:AY12)</f>
        <v>69</v>
      </c>
      <c r="S12" s="11" t="s">
        <v>217</v>
      </c>
      <c r="T12" s="3" t="s">
        <v>1107</v>
      </c>
      <c r="U12" s="4">
        <v>45132</v>
      </c>
      <c r="V12" s="3" t="s">
        <v>2</v>
      </c>
      <c r="W12" s="3" t="s">
        <v>16</v>
      </c>
      <c r="X12" s="3" t="s">
        <v>1</v>
      </c>
      <c r="Y12" s="3"/>
      <c r="AL12" s="2">
        <v>44935</v>
      </c>
      <c r="AM12" s="2">
        <v>45005</v>
      </c>
      <c r="AN12" s="2">
        <v>45022</v>
      </c>
      <c r="AO12" s="2">
        <v>45023</v>
      </c>
      <c r="AP12" s="2">
        <v>45047</v>
      </c>
      <c r="AQ12" s="2">
        <v>45068</v>
      </c>
      <c r="AR12" s="2">
        <v>45089</v>
      </c>
      <c r="AS12" s="2">
        <v>45096</v>
      </c>
      <c r="AT12" s="2">
        <v>45110</v>
      </c>
      <c r="AU12" s="2">
        <v>45127</v>
      </c>
      <c r="AV12" s="2">
        <v>45145</v>
      </c>
      <c r="AW12" s="2">
        <v>45159</v>
      </c>
      <c r="AX12" s="2">
        <v>45215</v>
      </c>
      <c r="AY12" s="2">
        <v>45236</v>
      </c>
    </row>
    <row r="13" spans="1:51" ht="45" x14ac:dyDescent="0.25">
      <c r="A13" s="3" t="s">
        <v>15</v>
      </c>
      <c r="B13" s="3" t="s">
        <v>436</v>
      </c>
      <c r="C13" s="3" t="s">
        <v>124</v>
      </c>
      <c r="D13" s="3" t="s">
        <v>395</v>
      </c>
      <c r="E13" s="3" t="s">
        <v>58</v>
      </c>
      <c r="F13" s="3" t="s">
        <v>122</v>
      </c>
      <c r="G13" s="3" t="s">
        <v>1106</v>
      </c>
      <c r="H13" s="3" t="s">
        <v>1105</v>
      </c>
      <c r="I13" s="3" t="s">
        <v>35</v>
      </c>
      <c r="J13" s="3" t="s">
        <v>1104</v>
      </c>
      <c r="K13" s="3" t="s">
        <v>62</v>
      </c>
      <c r="L13" s="3">
        <v>10</v>
      </c>
      <c r="M13" s="18" t="s">
        <v>1103</v>
      </c>
      <c r="N13" s="4">
        <v>45028</v>
      </c>
      <c r="O13" s="17">
        <v>20231100084051</v>
      </c>
      <c r="P13" s="7">
        <v>45069</v>
      </c>
      <c r="Q13" s="6">
        <f>R13-1</f>
        <v>27</v>
      </c>
      <c r="R13" s="6">
        <f>NETWORKDAYS(N13,P13,AL13:AO13:AP13:AQ13:AR13:AS13:AT13:AU13:AV13:AW13:AX13:AY13)</f>
        <v>28</v>
      </c>
      <c r="S13" s="10" t="s">
        <v>31</v>
      </c>
      <c r="T13" s="3" t="s">
        <v>1102</v>
      </c>
      <c r="U13" s="4">
        <v>45098</v>
      </c>
      <c r="V13" s="3" t="s">
        <v>2</v>
      </c>
      <c r="W13" s="3" t="s">
        <v>16</v>
      </c>
      <c r="X13" s="3" t="s">
        <v>1</v>
      </c>
      <c r="Y13" s="3" t="s">
        <v>874</v>
      </c>
      <c r="AL13" s="2">
        <v>44935</v>
      </c>
      <c r="AM13" s="2">
        <v>45005</v>
      </c>
      <c r="AN13" s="2">
        <v>45022</v>
      </c>
      <c r="AO13" s="2">
        <v>45023</v>
      </c>
      <c r="AP13" s="2">
        <v>45047</v>
      </c>
      <c r="AQ13" s="2">
        <v>45068</v>
      </c>
      <c r="AR13" s="2">
        <v>45089</v>
      </c>
      <c r="AS13" s="2">
        <v>45096</v>
      </c>
      <c r="AT13" s="2">
        <v>45110</v>
      </c>
      <c r="AU13" s="2">
        <v>45127</v>
      </c>
      <c r="AV13" s="2">
        <v>45145</v>
      </c>
      <c r="AW13" s="2">
        <v>45159</v>
      </c>
      <c r="AX13" s="2">
        <v>45215</v>
      </c>
      <c r="AY13" s="2">
        <v>45236</v>
      </c>
    </row>
    <row r="14" spans="1:51" ht="45" x14ac:dyDescent="0.25">
      <c r="A14" s="3" t="s">
        <v>15</v>
      </c>
      <c r="B14" s="3" t="s">
        <v>436</v>
      </c>
      <c r="C14" s="3" t="s">
        <v>48</v>
      </c>
      <c r="D14" s="3" t="s">
        <v>1101</v>
      </c>
      <c r="E14" s="3" t="s">
        <v>189</v>
      </c>
      <c r="F14" s="3" t="s">
        <v>122</v>
      </c>
      <c r="G14" s="3" t="s">
        <v>1100</v>
      </c>
      <c r="H14" s="3" t="s">
        <v>132</v>
      </c>
      <c r="I14" s="3" t="s">
        <v>7</v>
      </c>
      <c r="J14" s="3" t="s">
        <v>6</v>
      </c>
      <c r="K14" s="3" t="s">
        <v>25</v>
      </c>
      <c r="L14" s="3">
        <v>15</v>
      </c>
      <c r="M14" s="18" t="s">
        <v>1099</v>
      </c>
      <c r="N14" s="4">
        <v>45028</v>
      </c>
      <c r="O14" s="17">
        <v>20232110083021</v>
      </c>
      <c r="P14" s="7">
        <v>45043</v>
      </c>
      <c r="Q14" s="6">
        <f>R14-1</f>
        <v>11</v>
      </c>
      <c r="R14" s="6">
        <f>NETWORKDAYS(N14,P14,AL14:AO14:AP14:AQ14:AR14:AS14:AT14:AU14:AV14:AW14:AX14:AY14)</f>
        <v>12</v>
      </c>
      <c r="S14" s="9" t="s">
        <v>18</v>
      </c>
      <c r="T14" s="3" t="s">
        <v>1098</v>
      </c>
      <c r="U14" s="4">
        <v>45043</v>
      </c>
      <c r="V14" s="3" t="s">
        <v>2</v>
      </c>
      <c r="W14" s="3" t="s">
        <v>16</v>
      </c>
      <c r="X14" s="3" t="s">
        <v>1</v>
      </c>
      <c r="Y14" s="3"/>
      <c r="AL14" s="2">
        <v>44935</v>
      </c>
      <c r="AM14" s="2">
        <v>45005</v>
      </c>
      <c r="AN14" s="2">
        <v>45022</v>
      </c>
      <c r="AO14" s="2">
        <v>45023</v>
      </c>
      <c r="AP14" s="2">
        <v>45047</v>
      </c>
      <c r="AQ14" s="2">
        <v>45068</v>
      </c>
      <c r="AR14" s="2">
        <v>45089</v>
      </c>
      <c r="AS14" s="2">
        <v>45096</v>
      </c>
      <c r="AT14" s="2">
        <v>45110</v>
      </c>
      <c r="AU14" s="2">
        <v>45127</v>
      </c>
      <c r="AV14" s="2">
        <v>45145</v>
      </c>
      <c r="AW14" s="2">
        <v>45159</v>
      </c>
      <c r="AX14" s="2">
        <v>45215</v>
      </c>
      <c r="AY14" s="2">
        <v>45236</v>
      </c>
    </row>
    <row r="15" spans="1:51" ht="45" x14ac:dyDescent="0.25">
      <c r="A15" s="3" t="s">
        <v>15</v>
      </c>
      <c r="B15" s="3" t="s">
        <v>436</v>
      </c>
      <c r="C15" s="3" t="s">
        <v>67</v>
      </c>
      <c r="D15" s="3" t="s">
        <v>1097</v>
      </c>
      <c r="E15" s="3" t="s">
        <v>58</v>
      </c>
      <c r="F15" s="3" t="s">
        <v>73</v>
      </c>
      <c r="G15" s="3" t="s">
        <v>1096</v>
      </c>
      <c r="H15" s="3" t="s">
        <v>304</v>
      </c>
      <c r="I15" s="3" t="s">
        <v>7</v>
      </c>
      <c r="J15" s="3" t="s">
        <v>55</v>
      </c>
      <c r="K15" s="3" t="s">
        <v>25</v>
      </c>
      <c r="L15" s="3">
        <v>15</v>
      </c>
      <c r="M15" s="18" t="s">
        <v>1095</v>
      </c>
      <c r="N15" s="4">
        <v>45028</v>
      </c>
      <c r="O15" s="17" t="s">
        <v>1</v>
      </c>
      <c r="P15" s="7">
        <v>45029</v>
      </c>
      <c r="Q15" s="6">
        <f>R15-1</f>
        <v>1</v>
      </c>
      <c r="R15" s="6">
        <f>NETWORKDAYS(N15,P15,AL15:AO15:AP15:AQ15:AR15:AS15:AT15:AU15:AV15:AW15:AX15:AY15)</f>
        <v>2</v>
      </c>
      <c r="S15" s="9" t="s">
        <v>18</v>
      </c>
      <c r="T15" s="3" t="s">
        <v>1094</v>
      </c>
      <c r="U15" s="4" t="s">
        <v>1</v>
      </c>
      <c r="V15" s="3" t="s">
        <v>1</v>
      </c>
      <c r="W15" s="3" t="s">
        <v>16</v>
      </c>
      <c r="X15" s="3" t="s">
        <v>1</v>
      </c>
      <c r="Y15" s="3" t="s">
        <v>68</v>
      </c>
      <c r="AL15" s="2">
        <v>44935</v>
      </c>
      <c r="AM15" s="2">
        <v>45005</v>
      </c>
      <c r="AN15" s="2">
        <v>45022</v>
      </c>
      <c r="AO15" s="2">
        <v>45023</v>
      </c>
      <c r="AP15" s="2">
        <v>45047</v>
      </c>
      <c r="AQ15" s="2">
        <v>45068</v>
      </c>
      <c r="AR15" s="2">
        <v>45089</v>
      </c>
      <c r="AS15" s="2">
        <v>45096</v>
      </c>
      <c r="AT15" s="2">
        <v>45110</v>
      </c>
      <c r="AU15" s="2">
        <v>45127</v>
      </c>
      <c r="AV15" s="2">
        <v>45145</v>
      </c>
      <c r="AW15" s="2">
        <v>45159</v>
      </c>
      <c r="AX15" s="2">
        <v>45215</v>
      </c>
      <c r="AY15" s="2">
        <v>45236</v>
      </c>
    </row>
    <row r="16" spans="1:51" ht="56.25" x14ac:dyDescent="0.25">
      <c r="A16" s="3" t="s">
        <v>15</v>
      </c>
      <c r="B16" s="3" t="s">
        <v>436</v>
      </c>
      <c r="C16" s="3" t="s">
        <v>41</v>
      </c>
      <c r="D16" s="3" t="s">
        <v>1093</v>
      </c>
      <c r="E16" s="3" t="s">
        <v>886</v>
      </c>
      <c r="F16" s="3" t="s">
        <v>38</v>
      </c>
      <c r="G16" s="3" t="s">
        <v>1092</v>
      </c>
      <c r="H16" s="3" t="s">
        <v>615</v>
      </c>
      <c r="I16" s="3" t="s">
        <v>171</v>
      </c>
      <c r="J16" s="8" t="s">
        <v>170</v>
      </c>
      <c r="K16" s="3" t="s">
        <v>33</v>
      </c>
      <c r="L16" s="3">
        <v>10</v>
      </c>
      <c r="M16" s="18" t="s">
        <v>1091</v>
      </c>
      <c r="N16" s="4">
        <v>45029</v>
      </c>
      <c r="O16" s="17" t="s">
        <v>1090</v>
      </c>
      <c r="P16" s="7">
        <v>45036</v>
      </c>
      <c r="Q16" s="6">
        <f>R16-1</f>
        <v>5</v>
      </c>
      <c r="R16" s="6">
        <f>NETWORKDAYS(N16,P16,AL16:AO16:AP16:AQ16:AR16:AS16:AT16:AU16:AV16:AW16:AX16:AY16)</f>
        <v>6</v>
      </c>
      <c r="S16" s="9" t="s">
        <v>18</v>
      </c>
      <c r="T16" s="3" t="s">
        <v>1089</v>
      </c>
      <c r="U16" s="4" t="s">
        <v>1</v>
      </c>
      <c r="V16" s="3" t="s">
        <v>90</v>
      </c>
      <c r="W16" s="3" t="s">
        <v>16</v>
      </c>
      <c r="X16" s="3" t="s">
        <v>1</v>
      </c>
      <c r="Y16" s="3" t="s">
        <v>1084</v>
      </c>
      <c r="AL16" s="2">
        <v>44935</v>
      </c>
      <c r="AM16" s="2">
        <v>45005</v>
      </c>
      <c r="AN16" s="2">
        <v>45022</v>
      </c>
      <c r="AO16" s="2">
        <v>45023</v>
      </c>
      <c r="AP16" s="2">
        <v>45047</v>
      </c>
      <c r="AQ16" s="2">
        <v>45068</v>
      </c>
      <c r="AR16" s="2">
        <v>45089</v>
      </c>
      <c r="AS16" s="2">
        <v>45096</v>
      </c>
      <c r="AT16" s="2">
        <v>45110</v>
      </c>
      <c r="AU16" s="2">
        <v>45127</v>
      </c>
      <c r="AV16" s="2">
        <v>45145</v>
      </c>
      <c r="AW16" s="2">
        <v>45159</v>
      </c>
      <c r="AX16" s="2">
        <v>45215</v>
      </c>
      <c r="AY16" s="2">
        <v>45236</v>
      </c>
    </row>
    <row r="17" spans="1:51" ht="56.25" x14ac:dyDescent="0.25">
      <c r="A17" s="3" t="s">
        <v>15</v>
      </c>
      <c r="B17" s="3" t="s">
        <v>436</v>
      </c>
      <c r="C17" s="3" t="s">
        <v>48</v>
      </c>
      <c r="D17" s="3" t="s">
        <v>471</v>
      </c>
      <c r="E17" s="3" t="s">
        <v>886</v>
      </c>
      <c r="F17" s="3" t="s">
        <v>38</v>
      </c>
      <c r="G17" s="3" t="s">
        <v>1088</v>
      </c>
      <c r="H17" s="3" t="s">
        <v>615</v>
      </c>
      <c r="I17" s="3" t="s">
        <v>171</v>
      </c>
      <c r="J17" s="8" t="s">
        <v>170</v>
      </c>
      <c r="K17" s="3" t="s">
        <v>33</v>
      </c>
      <c r="L17" s="3">
        <v>10</v>
      </c>
      <c r="M17" s="18" t="s">
        <v>1087</v>
      </c>
      <c r="N17" s="4">
        <v>45029</v>
      </c>
      <c r="O17" s="17" t="s">
        <v>1086</v>
      </c>
      <c r="P17" s="7">
        <v>45040</v>
      </c>
      <c r="Q17" s="6">
        <f>R17-1</f>
        <v>7</v>
      </c>
      <c r="R17" s="6">
        <f>NETWORKDAYS(N17,P17,AL17:AO17:AP17:AQ17:AR17:AS17:AT17:AU17:AV17:AW17:AX17:AY17)</f>
        <v>8</v>
      </c>
      <c r="S17" s="9" t="s">
        <v>18</v>
      </c>
      <c r="T17" s="3" t="s">
        <v>1085</v>
      </c>
      <c r="U17" s="4" t="s">
        <v>1</v>
      </c>
      <c r="V17" s="3" t="s">
        <v>90</v>
      </c>
      <c r="W17" s="3" t="s">
        <v>16</v>
      </c>
      <c r="X17" s="3" t="s">
        <v>1</v>
      </c>
      <c r="Y17" s="3" t="s">
        <v>1084</v>
      </c>
      <c r="AL17" s="2">
        <v>44935</v>
      </c>
      <c r="AM17" s="2">
        <v>45005</v>
      </c>
      <c r="AN17" s="2">
        <v>45022</v>
      </c>
      <c r="AO17" s="2">
        <v>45023</v>
      </c>
      <c r="AP17" s="2">
        <v>45047</v>
      </c>
      <c r="AQ17" s="2">
        <v>45068</v>
      </c>
      <c r="AR17" s="2">
        <v>45089</v>
      </c>
      <c r="AS17" s="2">
        <v>45096</v>
      </c>
      <c r="AT17" s="2">
        <v>45110</v>
      </c>
      <c r="AU17" s="2">
        <v>45127</v>
      </c>
      <c r="AV17" s="2">
        <v>45145</v>
      </c>
      <c r="AW17" s="2">
        <v>45159</v>
      </c>
      <c r="AX17" s="2">
        <v>45215</v>
      </c>
      <c r="AY17" s="2">
        <v>45236</v>
      </c>
    </row>
    <row r="18" spans="1:51" ht="56.25" x14ac:dyDescent="0.25">
      <c r="A18" s="3" t="s">
        <v>15</v>
      </c>
      <c r="B18" s="3" t="s">
        <v>436</v>
      </c>
      <c r="C18" s="3" t="s">
        <v>576</v>
      </c>
      <c r="D18" s="3" t="s">
        <v>1083</v>
      </c>
      <c r="E18" s="3" t="s">
        <v>58</v>
      </c>
      <c r="F18" s="3" t="s">
        <v>10</v>
      </c>
      <c r="G18" s="3" t="s">
        <v>1082</v>
      </c>
      <c r="H18" s="3" t="s">
        <v>20</v>
      </c>
      <c r="I18" s="3" t="s">
        <v>7</v>
      </c>
      <c r="J18" s="3" t="s">
        <v>6</v>
      </c>
      <c r="K18" s="3" t="s">
        <v>50</v>
      </c>
      <c r="L18" s="3">
        <v>30</v>
      </c>
      <c r="M18" s="18" t="s">
        <v>1081</v>
      </c>
      <c r="N18" s="4">
        <v>45029</v>
      </c>
      <c r="O18" s="17">
        <v>20232110082631</v>
      </c>
      <c r="P18" s="7">
        <v>45043</v>
      </c>
      <c r="Q18" s="6">
        <f>R18-1</f>
        <v>10</v>
      </c>
      <c r="R18" s="6">
        <f>NETWORKDAYS(N18,P18,AL18:AO18:AP18:AQ18:AR18:AS18:AT18:AU18:AV18:AW18:AX18:AY18)</f>
        <v>11</v>
      </c>
      <c r="S18" s="9" t="s">
        <v>18</v>
      </c>
      <c r="T18" s="3" t="s">
        <v>1080</v>
      </c>
      <c r="U18" s="4">
        <v>45043</v>
      </c>
      <c r="V18" s="3" t="s">
        <v>2</v>
      </c>
      <c r="W18" s="3" t="s">
        <v>16</v>
      </c>
      <c r="X18" s="3" t="s">
        <v>1</v>
      </c>
      <c r="Y18" s="3" t="s">
        <v>1</v>
      </c>
      <c r="AL18" s="2">
        <v>44935</v>
      </c>
      <c r="AM18" s="2">
        <v>45005</v>
      </c>
      <c r="AN18" s="2">
        <v>45022</v>
      </c>
      <c r="AO18" s="2">
        <v>45023</v>
      </c>
      <c r="AP18" s="2">
        <v>45047</v>
      </c>
      <c r="AQ18" s="2">
        <v>45068</v>
      </c>
      <c r="AR18" s="2">
        <v>45089</v>
      </c>
      <c r="AS18" s="2">
        <v>45096</v>
      </c>
      <c r="AT18" s="2">
        <v>45110</v>
      </c>
      <c r="AU18" s="2">
        <v>45127</v>
      </c>
      <c r="AV18" s="2">
        <v>45145</v>
      </c>
      <c r="AW18" s="2">
        <v>45159</v>
      </c>
      <c r="AX18" s="2">
        <v>45215</v>
      </c>
      <c r="AY18" s="2">
        <v>45236</v>
      </c>
    </row>
    <row r="19" spans="1:51" ht="45" x14ac:dyDescent="0.25">
      <c r="A19" s="3" t="s">
        <v>15</v>
      </c>
      <c r="B19" s="3" t="s">
        <v>436</v>
      </c>
      <c r="C19" s="3" t="s">
        <v>115</v>
      </c>
      <c r="D19" s="3" t="s">
        <v>1079</v>
      </c>
      <c r="E19" s="3" t="s">
        <v>58</v>
      </c>
      <c r="F19" s="3" t="s">
        <v>122</v>
      </c>
      <c r="G19" s="3" t="s">
        <v>1078</v>
      </c>
      <c r="H19" s="3" t="s">
        <v>854</v>
      </c>
      <c r="I19" s="3" t="s">
        <v>7</v>
      </c>
      <c r="J19" s="3" t="s">
        <v>63</v>
      </c>
      <c r="K19" s="3" t="s">
        <v>62</v>
      </c>
      <c r="L19" s="3">
        <v>10</v>
      </c>
      <c r="M19" s="18" t="s">
        <v>1077</v>
      </c>
      <c r="N19" s="4">
        <v>45029</v>
      </c>
      <c r="O19" s="17">
        <v>20231000082021</v>
      </c>
      <c r="P19" s="7">
        <v>45036</v>
      </c>
      <c r="Q19" s="6">
        <f>R19-1</f>
        <v>5</v>
      </c>
      <c r="R19" s="6">
        <f>NETWORKDAYS(N19,P19,AL19:AO19:AP19:AQ19:AR19:AS19:AT19:AU19:AV19:AW19:AX19:AY19)</f>
        <v>6</v>
      </c>
      <c r="S19" s="9" t="s">
        <v>18</v>
      </c>
      <c r="T19" s="3" t="s">
        <v>1076</v>
      </c>
      <c r="U19" s="4">
        <v>45132</v>
      </c>
      <c r="V19" s="3" t="s">
        <v>2</v>
      </c>
      <c r="W19" s="3" t="s">
        <v>16</v>
      </c>
      <c r="X19" s="3" t="s">
        <v>1</v>
      </c>
      <c r="Y19" s="3" t="s">
        <v>1</v>
      </c>
      <c r="AL19" s="2">
        <v>44935</v>
      </c>
      <c r="AM19" s="2">
        <v>45005</v>
      </c>
      <c r="AN19" s="2">
        <v>45022</v>
      </c>
      <c r="AO19" s="2">
        <v>45023</v>
      </c>
      <c r="AP19" s="2">
        <v>45047</v>
      </c>
      <c r="AQ19" s="2">
        <v>45068</v>
      </c>
      <c r="AR19" s="2">
        <v>45089</v>
      </c>
      <c r="AS19" s="2">
        <v>45096</v>
      </c>
      <c r="AT19" s="2">
        <v>45110</v>
      </c>
      <c r="AU19" s="2">
        <v>45127</v>
      </c>
      <c r="AV19" s="2">
        <v>45145</v>
      </c>
      <c r="AW19" s="2">
        <v>45159</v>
      </c>
      <c r="AX19" s="2">
        <v>45215</v>
      </c>
      <c r="AY19" s="2">
        <v>45236</v>
      </c>
    </row>
    <row r="20" spans="1:51" ht="45" x14ac:dyDescent="0.25">
      <c r="A20" s="3" t="s">
        <v>15</v>
      </c>
      <c r="B20" s="3" t="s">
        <v>436</v>
      </c>
      <c r="C20" s="3" t="s">
        <v>115</v>
      </c>
      <c r="D20" s="3" t="s">
        <v>1075</v>
      </c>
      <c r="E20" s="3" t="s">
        <v>58</v>
      </c>
      <c r="F20" s="3" t="s">
        <v>122</v>
      </c>
      <c r="G20" s="3" t="s">
        <v>1074</v>
      </c>
      <c r="H20" s="3" t="s">
        <v>854</v>
      </c>
      <c r="I20" s="3" t="s">
        <v>7</v>
      </c>
      <c r="J20" s="3" t="s">
        <v>63</v>
      </c>
      <c r="K20" s="3" t="s">
        <v>62</v>
      </c>
      <c r="L20" s="3">
        <v>10</v>
      </c>
      <c r="M20" s="18" t="s">
        <v>1073</v>
      </c>
      <c r="N20" s="4">
        <v>45029</v>
      </c>
      <c r="O20" s="17" t="s">
        <v>1072</v>
      </c>
      <c r="P20" s="7">
        <v>45036</v>
      </c>
      <c r="Q20" s="6">
        <f>R20-1</f>
        <v>5</v>
      </c>
      <c r="R20" s="6">
        <f>NETWORKDAYS(N20,P20,AL20:AO20:AP20:AQ20:AR20:AS20:AT20:AU20:AV20:AW20:AX20:AY20)</f>
        <v>6</v>
      </c>
      <c r="S20" s="9" t="s">
        <v>18</v>
      </c>
      <c r="T20" s="3"/>
      <c r="U20" s="4">
        <v>45132</v>
      </c>
      <c r="V20" s="3" t="s">
        <v>2</v>
      </c>
      <c r="W20" s="3" t="s">
        <v>16</v>
      </c>
      <c r="X20" s="3" t="s">
        <v>1</v>
      </c>
      <c r="Y20" s="3" t="s">
        <v>1</v>
      </c>
      <c r="AL20" s="2">
        <v>44935</v>
      </c>
      <c r="AM20" s="2">
        <v>45005</v>
      </c>
      <c r="AN20" s="2">
        <v>45022</v>
      </c>
      <c r="AO20" s="2">
        <v>45023</v>
      </c>
      <c r="AP20" s="2">
        <v>45047</v>
      </c>
      <c r="AQ20" s="2">
        <v>45068</v>
      </c>
      <c r="AR20" s="2">
        <v>45089</v>
      </c>
      <c r="AS20" s="2">
        <v>45096</v>
      </c>
      <c r="AT20" s="2">
        <v>45110</v>
      </c>
      <c r="AU20" s="2">
        <v>45127</v>
      </c>
      <c r="AV20" s="2">
        <v>45145</v>
      </c>
      <c r="AW20" s="2">
        <v>45159</v>
      </c>
      <c r="AX20" s="2">
        <v>45215</v>
      </c>
      <c r="AY20" s="2">
        <v>45236</v>
      </c>
    </row>
    <row r="21" spans="1:51" ht="45" x14ac:dyDescent="0.25">
      <c r="A21" s="3" t="s">
        <v>15</v>
      </c>
      <c r="B21" s="3" t="s">
        <v>436</v>
      </c>
      <c r="C21" s="3" t="s">
        <v>53</v>
      </c>
      <c r="D21" s="3" t="s">
        <v>89</v>
      </c>
      <c r="E21" s="3" t="s">
        <v>58</v>
      </c>
      <c r="F21" s="3" t="s">
        <v>73</v>
      </c>
      <c r="G21" s="3" t="s">
        <v>1071</v>
      </c>
      <c r="H21" s="3" t="s">
        <v>304</v>
      </c>
      <c r="I21" s="3" t="s">
        <v>7</v>
      </c>
      <c r="J21" s="3" t="s">
        <v>55</v>
      </c>
      <c r="K21" s="3" t="s">
        <v>25</v>
      </c>
      <c r="L21" s="3">
        <v>15</v>
      </c>
      <c r="M21" s="18" t="s">
        <v>1070</v>
      </c>
      <c r="N21" s="4">
        <v>45029</v>
      </c>
      <c r="O21" s="17" t="s">
        <v>1</v>
      </c>
      <c r="P21" s="7">
        <v>45059</v>
      </c>
      <c r="Q21" s="6">
        <f>R21-1</f>
        <v>20</v>
      </c>
      <c r="R21" s="6">
        <f>NETWORKDAYS(N21,P21,AL21:AO21:AP21:AQ21:AR21:AS21:AT21:AU21:AV21:AW21:AX21:AY21)</f>
        <v>21</v>
      </c>
      <c r="S21" s="11" t="s">
        <v>217</v>
      </c>
      <c r="T21" s="3" t="s">
        <v>1069</v>
      </c>
      <c r="U21" s="4" t="s">
        <v>1</v>
      </c>
      <c r="V21" s="3" t="s">
        <v>1</v>
      </c>
      <c r="W21" s="3" t="s">
        <v>16</v>
      </c>
      <c r="X21" s="3" t="s">
        <v>1</v>
      </c>
      <c r="Y21" s="3" t="s">
        <v>1068</v>
      </c>
      <c r="AL21" s="2">
        <v>44935</v>
      </c>
      <c r="AM21" s="2">
        <v>45005</v>
      </c>
      <c r="AN21" s="2">
        <v>45022</v>
      </c>
      <c r="AO21" s="2">
        <v>45023</v>
      </c>
      <c r="AP21" s="2">
        <v>45047</v>
      </c>
      <c r="AQ21" s="2">
        <v>45068</v>
      </c>
      <c r="AR21" s="2">
        <v>45089</v>
      </c>
      <c r="AS21" s="2">
        <v>45096</v>
      </c>
      <c r="AT21" s="2">
        <v>45110</v>
      </c>
      <c r="AU21" s="2">
        <v>45127</v>
      </c>
      <c r="AV21" s="2">
        <v>45145</v>
      </c>
      <c r="AW21" s="2">
        <v>45159</v>
      </c>
      <c r="AX21" s="2">
        <v>45215</v>
      </c>
      <c r="AY21" s="2">
        <v>45236</v>
      </c>
    </row>
    <row r="22" spans="1:51" ht="56.25" x14ac:dyDescent="0.25">
      <c r="A22" s="3" t="s">
        <v>15</v>
      </c>
      <c r="B22" s="3" t="s">
        <v>436</v>
      </c>
      <c r="C22" s="3" t="s">
        <v>259</v>
      </c>
      <c r="D22" s="3" t="s">
        <v>1067</v>
      </c>
      <c r="E22" s="3" t="s">
        <v>28</v>
      </c>
      <c r="F22" s="3" t="s">
        <v>27</v>
      </c>
      <c r="G22" s="3" t="s">
        <v>1066</v>
      </c>
      <c r="H22" s="3" t="s">
        <v>132</v>
      </c>
      <c r="I22" s="3" t="s">
        <v>7</v>
      </c>
      <c r="J22" s="3" t="s">
        <v>6</v>
      </c>
      <c r="K22" s="3" t="s">
        <v>25</v>
      </c>
      <c r="L22" s="3">
        <v>15</v>
      </c>
      <c r="M22" s="18" t="s">
        <v>1065</v>
      </c>
      <c r="N22" s="4">
        <v>45029</v>
      </c>
      <c r="O22" s="17">
        <v>20232110086301</v>
      </c>
      <c r="P22" s="7">
        <v>45084</v>
      </c>
      <c r="Q22" s="6">
        <f>R22-1</f>
        <v>37</v>
      </c>
      <c r="R22" s="6">
        <f>NETWORKDAYS(N22,P22,AL22:AO22:AP22:AQ22:AR22:AS22:AT22:AU22:AV22:AW22:AX22:AY22)</f>
        <v>38</v>
      </c>
      <c r="S22" s="11" t="s">
        <v>217</v>
      </c>
      <c r="T22" s="3" t="s">
        <v>1064</v>
      </c>
      <c r="U22" s="4">
        <v>45084</v>
      </c>
      <c r="V22" s="3" t="s">
        <v>2</v>
      </c>
      <c r="W22" s="3" t="s">
        <v>16</v>
      </c>
      <c r="X22" s="3" t="s">
        <v>1</v>
      </c>
      <c r="Y22" s="3"/>
      <c r="AL22" s="2">
        <v>44935</v>
      </c>
      <c r="AM22" s="2">
        <v>45005</v>
      </c>
      <c r="AN22" s="2">
        <v>45022</v>
      </c>
      <c r="AO22" s="2">
        <v>45023</v>
      </c>
      <c r="AP22" s="2">
        <v>45047</v>
      </c>
      <c r="AQ22" s="2">
        <v>45068</v>
      </c>
      <c r="AR22" s="2">
        <v>45089</v>
      </c>
      <c r="AS22" s="2">
        <v>45096</v>
      </c>
      <c r="AT22" s="2">
        <v>45110</v>
      </c>
      <c r="AU22" s="2">
        <v>45127</v>
      </c>
      <c r="AV22" s="2">
        <v>45145</v>
      </c>
      <c r="AW22" s="2">
        <v>45159</v>
      </c>
      <c r="AX22" s="2">
        <v>45215</v>
      </c>
      <c r="AY22" s="2">
        <v>45236</v>
      </c>
    </row>
    <row r="23" spans="1:51" ht="67.5" x14ac:dyDescent="0.25">
      <c r="A23" s="3" t="s">
        <v>15</v>
      </c>
      <c r="B23" s="3" t="s">
        <v>436</v>
      </c>
      <c r="C23" s="3" t="s">
        <v>84</v>
      </c>
      <c r="D23" s="3" t="s">
        <v>764</v>
      </c>
      <c r="E23" s="3" t="s">
        <v>189</v>
      </c>
      <c r="F23" s="3" t="s">
        <v>10</v>
      </c>
      <c r="G23" s="3" t="s">
        <v>1063</v>
      </c>
      <c r="H23" s="3" t="s">
        <v>923</v>
      </c>
      <c r="I23" s="3" t="s">
        <v>7</v>
      </c>
      <c r="J23" s="3" t="s">
        <v>6</v>
      </c>
      <c r="K23" s="3" t="s">
        <v>50</v>
      </c>
      <c r="L23" s="3">
        <v>30</v>
      </c>
      <c r="M23" s="18" t="s">
        <v>1062</v>
      </c>
      <c r="N23" s="4">
        <v>45029</v>
      </c>
      <c r="O23" s="17">
        <v>20232110086991</v>
      </c>
      <c r="P23" s="7">
        <v>45091</v>
      </c>
      <c r="Q23" s="6">
        <f>R23-1</f>
        <v>41</v>
      </c>
      <c r="R23" s="6">
        <f>NETWORKDAYS(N23,P23,AL23:AO23:AP23:AQ23:AR23:AS23:AT23:AU23:AV23:AW23:AX23:AY23)</f>
        <v>42</v>
      </c>
      <c r="S23" s="11" t="s">
        <v>217</v>
      </c>
      <c r="T23" s="3" t="s">
        <v>1061</v>
      </c>
      <c r="U23" s="4">
        <v>45089</v>
      </c>
      <c r="V23" s="4" t="s">
        <v>2</v>
      </c>
      <c r="W23" s="3" t="s">
        <v>16</v>
      </c>
      <c r="X23" s="3" t="s">
        <v>1</v>
      </c>
      <c r="Y23" s="3"/>
      <c r="AL23" s="2">
        <v>44935</v>
      </c>
      <c r="AM23" s="2">
        <v>45005</v>
      </c>
      <c r="AN23" s="2">
        <v>45022</v>
      </c>
      <c r="AO23" s="2">
        <v>45023</v>
      </c>
      <c r="AP23" s="2">
        <v>45047</v>
      </c>
      <c r="AQ23" s="2">
        <v>45068</v>
      </c>
      <c r="AR23" s="2">
        <v>45089</v>
      </c>
      <c r="AS23" s="2">
        <v>45096</v>
      </c>
      <c r="AT23" s="2">
        <v>45110</v>
      </c>
      <c r="AU23" s="2">
        <v>45127</v>
      </c>
      <c r="AV23" s="2">
        <v>45145</v>
      </c>
      <c r="AW23" s="2">
        <v>45159</v>
      </c>
      <c r="AX23" s="2">
        <v>45215</v>
      </c>
      <c r="AY23" s="2">
        <v>45236</v>
      </c>
    </row>
    <row r="24" spans="1:51" ht="45" x14ac:dyDescent="0.25">
      <c r="A24" s="3" t="s">
        <v>15</v>
      </c>
      <c r="B24" s="3" t="s">
        <v>436</v>
      </c>
      <c r="C24" s="3" t="s">
        <v>67</v>
      </c>
      <c r="D24" s="3" t="s">
        <v>1060</v>
      </c>
      <c r="E24" s="3" t="s">
        <v>11</v>
      </c>
      <c r="F24" s="3" t="s">
        <v>138</v>
      </c>
      <c r="G24" s="3" t="s">
        <v>1059</v>
      </c>
      <c r="H24" s="3" t="s">
        <v>136</v>
      </c>
      <c r="I24" s="3" t="s">
        <v>7</v>
      </c>
      <c r="J24" s="3" t="s">
        <v>93</v>
      </c>
      <c r="K24" s="3" t="s">
        <v>50</v>
      </c>
      <c r="L24" s="3">
        <v>30</v>
      </c>
      <c r="M24" s="18" t="s">
        <v>1058</v>
      </c>
      <c r="N24" s="4">
        <v>45030</v>
      </c>
      <c r="O24" s="17">
        <v>20232150082571</v>
      </c>
      <c r="P24" s="7">
        <v>45043</v>
      </c>
      <c r="Q24" s="6">
        <f>R24-1</f>
        <v>9</v>
      </c>
      <c r="R24" s="6">
        <f>NETWORKDAYS(N24,P24,AL24:AO24:AP24:AQ24:AR24:AS24:AT24:AU24:AV24:AW24:AX24:AY24)</f>
        <v>10</v>
      </c>
      <c r="S24" s="9" t="s">
        <v>18</v>
      </c>
      <c r="T24" s="3" t="s">
        <v>1057</v>
      </c>
      <c r="U24" s="4">
        <v>45131</v>
      </c>
      <c r="V24" s="3" t="s">
        <v>2</v>
      </c>
      <c r="W24" s="3" t="s">
        <v>16</v>
      </c>
      <c r="X24" s="3" t="s">
        <v>1</v>
      </c>
      <c r="Y24" s="3"/>
      <c r="AL24" s="2">
        <v>44935</v>
      </c>
      <c r="AM24" s="2">
        <v>45005</v>
      </c>
      <c r="AN24" s="2">
        <v>45022</v>
      </c>
      <c r="AO24" s="2">
        <v>45023</v>
      </c>
      <c r="AP24" s="2">
        <v>45047</v>
      </c>
      <c r="AQ24" s="2">
        <v>45068</v>
      </c>
      <c r="AR24" s="2">
        <v>45089</v>
      </c>
      <c r="AS24" s="2">
        <v>45096</v>
      </c>
      <c r="AT24" s="2">
        <v>45110</v>
      </c>
      <c r="AU24" s="2">
        <v>45127</v>
      </c>
      <c r="AV24" s="2">
        <v>45145</v>
      </c>
      <c r="AW24" s="2">
        <v>45159</v>
      </c>
      <c r="AX24" s="2">
        <v>45215</v>
      </c>
      <c r="AY24" s="2">
        <v>45236</v>
      </c>
    </row>
    <row r="25" spans="1:51" ht="56.25" x14ac:dyDescent="0.25">
      <c r="A25" s="3" t="s">
        <v>15</v>
      </c>
      <c r="B25" s="3" t="s">
        <v>436</v>
      </c>
      <c r="C25" s="3" t="s">
        <v>124</v>
      </c>
      <c r="D25" s="3" t="s">
        <v>982</v>
      </c>
      <c r="E25" s="3" t="s">
        <v>58</v>
      </c>
      <c r="F25" s="3" t="s">
        <v>10</v>
      </c>
      <c r="G25" s="3" t="s">
        <v>1056</v>
      </c>
      <c r="H25" s="3" t="s">
        <v>20</v>
      </c>
      <c r="I25" s="3" t="s">
        <v>7</v>
      </c>
      <c r="J25" s="3" t="s">
        <v>6</v>
      </c>
      <c r="K25" s="3" t="s">
        <v>50</v>
      </c>
      <c r="L25" s="3">
        <v>30</v>
      </c>
      <c r="M25" s="18" t="s">
        <v>1055</v>
      </c>
      <c r="N25" s="4">
        <v>45030</v>
      </c>
      <c r="O25" s="17">
        <v>20232110082671</v>
      </c>
      <c r="P25" s="7">
        <v>45043</v>
      </c>
      <c r="Q25" s="6">
        <f>R25-1</f>
        <v>9</v>
      </c>
      <c r="R25" s="6">
        <f>NETWORKDAYS(N25,P25,AL25:AO25:AP25:AQ25:AR25:AS25:AT25:AU25:AV25:AW25:AX25:AY25)</f>
        <v>10</v>
      </c>
      <c r="S25" s="9" t="s">
        <v>18</v>
      </c>
      <c r="T25" s="3" t="s">
        <v>1054</v>
      </c>
      <c r="U25" s="4">
        <v>45043</v>
      </c>
      <c r="V25" s="3" t="s">
        <v>2</v>
      </c>
      <c r="W25" s="3" t="s">
        <v>16</v>
      </c>
      <c r="X25" s="3" t="s">
        <v>1</v>
      </c>
      <c r="Y25" s="3" t="s">
        <v>1</v>
      </c>
      <c r="AL25" s="2">
        <v>44935</v>
      </c>
      <c r="AM25" s="2">
        <v>45005</v>
      </c>
      <c r="AN25" s="2">
        <v>45022</v>
      </c>
      <c r="AO25" s="2">
        <v>45023</v>
      </c>
      <c r="AP25" s="2">
        <v>45047</v>
      </c>
      <c r="AQ25" s="2">
        <v>45068</v>
      </c>
      <c r="AR25" s="2">
        <v>45089</v>
      </c>
      <c r="AS25" s="2">
        <v>45096</v>
      </c>
      <c r="AT25" s="2">
        <v>45110</v>
      </c>
      <c r="AU25" s="2">
        <v>45127</v>
      </c>
      <c r="AV25" s="2">
        <v>45145</v>
      </c>
      <c r="AW25" s="2">
        <v>45159</v>
      </c>
      <c r="AX25" s="2">
        <v>45215</v>
      </c>
      <c r="AY25" s="2">
        <v>45236</v>
      </c>
    </row>
    <row r="26" spans="1:51" ht="45" x14ac:dyDescent="0.25">
      <c r="A26" s="3" t="s">
        <v>15</v>
      </c>
      <c r="B26" s="3" t="s">
        <v>436</v>
      </c>
      <c r="C26" s="3" t="s">
        <v>41</v>
      </c>
      <c r="D26" s="3" t="s">
        <v>1053</v>
      </c>
      <c r="E26" s="3" t="s">
        <v>11</v>
      </c>
      <c r="F26" s="3" t="s">
        <v>122</v>
      </c>
      <c r="G26" s="3" t="s">
        <v>1052</v>
      </c>
      <c r="H26" s="3" t="s">
        <v>854</v>
      </c>
      <c r="I26" s="3" t="s">
        <v>7</v>
      </c>
      <c r="J26" s="3" t="s">
        <v>63</v>
      </c>
      <c r="K26" s="3" t="s">
        <v>50</v>
      </c>
      <c r="L26" s="3">
        <v>30</v>
      </c>
      <c r="M26" s="18" t="s">
        <v>1051</v>
      </c>
      <c r="N26" s="4">
        <v>45030</v>
      </c>
      <c r="O26" s="17" t="s">
        <v>1050</v>
      </c>
      <c r="P26" s="7">
        <v>45132</v>
      </c>
      <c r="Q26" s="6">
        <f>R26-1</f>
        <v>66</v>
      </c>
      <c r="R26" s="6">
        <f>NETWORKDAYS(N26,P26,AL26:AO26:AP26:AQ26:AR26:AS26:AT26:AU26:AV26:AW26:AX26:AY26)</f>
        <v>67</v>
      </c>
      <c r="S26" s="11" t="s">
        <v>217</v>
      </c>
      <c r="T26" s="3" t="s">
        <v>1049</v>
      </c>
      <c r="U26" s="4">
        <v>45132</v>
      </c>
      <c r="V26" s="3" t="s">
        <v>2</v>
      </c>
      <c r="W26" s="3" t="s">
        <v>16</v>
      </c>
      <c r="X26" s="3" t="s">
        <v>1</v>
      </c>
      <c r="Y26" s="3" t="s">
        <v>1</v>
      </c>
      <c r="AL26" s="2">
        <v>44935</v>
      </c>
      <c r="AM26" s="2">
        <v>45005</v>
      </c>
      <c r="AN26" s="2">
        <v>45022</v>
      </c>
      <c r="AO26" s="2">
        <v>45023</v>
      </c>
      <c r="AP26" s="2">
        <v>45047</v>
      </c>
      <c r="AQ26" s="2">
        <v>45068</v>
      </c>
      <c r="AR26" s="2">
        <v>45089</v>
      </c>
      <c r="AS26" s="2">
        <v>45096</v>
      </c>
      <c r="AT26" s="2">
        <v>45110</v>
      </c>
      <c r="AU26" s="2">
        <v>45127</v>
      </c>
      <c r="AV26" s="2">
        <v>45145</v>
      </c>
      <c r="AW26" s="2">
        <v>45159</v>
      </c>
      <c r="AX26" s="2">
        <v>45215</v>
      </c>
      <c r="AY26" s="2">
        <v>45236</v>
      </c>
    </row>
    <row r="27" spans="1:51" ht="45" x14ac:dyDescent="0.25">
      <c r="A27" s="3" t="s">
        <v>15</v>
      </c>
      <c r="B27" s="3" t="s">
        <v>436</v>
      </c>
      <c r="C27" s="3" t="s">
        <v>307</v>
      </c>
      <c r="D27" s="3" t="s">
        <v>1048</v>
      </c>
      <c r="E27" s="3" t="s">
        <v>28</v>
      </c>
      <c r="F27" s="3" t="s">
        <v>138</v>
      </c>
      <c r="G27" s="3" t="s">
        <v>1047</v>
      </c>
      <c r="H27" s="3" t="s">
        <v>132</v>
      </c>
      <c r="I27" s="3" t="s">
        <v>7</v>
      </c>
      <c r="J27" s="3" t="s">
        <v>6</v>
      </c>
      <c r="K27" s="3" t="s">
        <v>33</v>
      </c>
      <c r="L27" s="3">
        <v>10</v>
      </c>
      <c r="M27" s="18" t="s">
        <v>1046</v>
      </c>
      <c r="N27" s="4">
        <v>45030</v>
      </c>
      <c r="O27" s="17">
        <v>20232110083041</v>
      </c>
      <c r="P27" s="7">
        <v>45049</v>
      </c>
      <c r="Q27" s="6">
        <f>R27-1</f>
        <v>12</v>
      </c>
      <c r="R27" s="6">
        <f>NETWORKDAYS(N27,P27,AL27:AO27:AP27:AQ27:AR27:AS27:AT27:AU27:AV27:AW27:AX27:AY27)</f>
        <v>13</v>
      </c>
      <c r="S27" s="9" t="s">
        <v>18</v>
      </c>
      <c r="T27" s="3" t="s">
        <v>1045</v>
      </c>
      <c r="U27" s="4">
        <v>45049</v>
      </c>
      <c r="V27" s="3" t="s">
        <v>2</v>
      </c>
      <c r="W27" s="3" t="s">
        <v>16</v>
      </c>
      <c r="X27" s="3" t="s">
        <v>1</v>
      </c>
      <c r="Y27" s="3"/>
      <c r="AL27" s="2">
        <v>44935</v>
      </c>
      <c r="AM27" s="2">
        <v>45005</v>
      </c>
      <c r="AN27" s="2">
        <v>45022</v>
      </c>
      <c r="AO27" s="2">
        <v>45023</v>
      </c>
      <c r="AP27" s="2">
        <v>45047</v>
      </c>
      <c r="AQ27" s="2">
        <v>45068</v>
      </c>
      <c r="AR27" s="2">
        <v>45089</v>
      </c>
      <c r="AS27" s="2">
        <v>45096</v>
      </c>
      <c r="AT27" s="2">
        <v>45110</v>
      </c>
      <c r="AU27" s="2">
        <v>45127</v>
      </c>
      <c r="AV27" s="2">
        <v>45145</v>
      </c>
      <c r="AW27" s="2">
        <v>45159</v>
      </c>
      <c r="AX27" s="2">
        <v>45215</v>
      </c>
      <c r="AY27" s="2">
        <v>45236</v>
      </c>
    </row>
    <row r="28" spans="1:51" ht="67.5" x14ac:dyDescent="0.25">
      <c r="A28" s="3" t="s">
        <v>15</v>
      </c>
      <c r="B28" s="3" t="s">
        <v>436</v>
      </c>
      <c r="C28" s="3" t="s">
        <v>259</v>
      </c>
      <c r="D28" s="3" t="s">
        <v>870</v>
      </c>
      <c r="E28" s="3" t="s">
        <v>58</v>
      </c>
      <c r="F28" s="3" t="s">
        <v>10</v>
      </c>
      <c r="G28" s="3" t="s">
        <v>1044</v>
      </c>
      <c r="H28" s="3" t="s">
        <v>20</v>
      </c>
      <c r="I28" s="3" t="s">
        <v>7</v>
      </c>
      <c r="J28" s="3" t="s">
        <v>6</v>
      </c>
      <c r="K28" s="3" t="s">
        <v>50</v>
      </c>
      <c r="L28" s="3">
        <v>30</v>
      </c>
      <c r="M28" s="18" t="s">
        <v>1043</v>
      </c>
      <c r="N28" s="4">
        <v>45030</v>
      </c>
      <c r="O28" s="17" t="s">
        <v>867</v>
      </c>
      <c r="P28" s="7">
        <v>45079</v>
      </c>
      <c r="Q28" s="6">
        <f>R28-1</f>
        <v>33</v>
      </c>
      <c r="R28" s="6">
        <f>NETWORKDAYS(N28,P28,AL28:AO28:AP28:AQ28:AR28:AS28:AT28:AU28:AV28:AW28:AX28:AY28)</f>
        <v>34</v>
      </c>
      <c r="S28" s="11" t="s">
        <v>217</v>
      </c>
      <c r="T28" s="3" t="s">
        <v>1042</v>
      </c>
      <c r="U28" s="4">
        <v>45079</v>
      </c>
      <c r="V28" s="3" t="s">
        <v>2</v>
      </c>
      <c r="W28" s="3" t="s">
        <v>16</v>
      </c>
      <c r="X28" s="3" t="s">
        <v>1</v>
      </c>
      <c r="Y28" s="3" t="s">
        <v>977</v>
      </c>
      <c r="AL28" s="2">
        <v>44935</v>
      </c>
      <c r="AM28" s="2">
        <v>45005</v>
      </c>
      <c r="AN28" s="2">
        <v>45022</v>
      </c>
      <c r="AO28" s="2">
        <v>45023</v>
      </c>
      <c r="AP28" s="2">
        <v>45047</v>
      </c>
      <c r="AQ28" s="2">
        <v>45068</v>
      </c>
      <c r="AR28" s="2">
        <v>45089</v>
      </c>
      <c r="AS28" s="2">
        <v>45096</v>
      </c>
      <c r="AT28" s="2">
        <v>45110</v>
      </c>
      <c r="AU28" s="2">
        <v>45127</v>
      </c>
      <c r="AV28" s="2">
        <v>45145</v>
      </c>
      <c r="AW28" s="2">
        <v>45159</v>
      </c>
      <c r="AX28" s="2">
        <v>45215</v>
      </c>
      <c r="AY28" s="2">
        <v>45236</v>
      </c>
    </row>
    <row r="29" spans="1:51" ht="45" x14ac:dyDescent="0.25">
      <c r="A29" s="3" t="s">
        <v>15</v>
      </c>
      <c r="B29" s="3" t="s">
        <v>436</v>
      </c>
      <c r="C29" s="3" t="s">
        <v>140</v>
      </c>
      <c r="D29" s="3" t="s">
        <v>485</v>
      </c>
      <c r="E29" s="3" t="s">
        <v>189</v>
      </c>
      <c r="F29" s="3" t="s">
        <v>10</v>
      </c>
      <c r="G29" s="3" t="s">
        <v>1041</v>
      </c>
      <c r="H29" s="3" t="s">
        <v>311</v>
      </c>
      <c r="I29" s="3" t="s">
        <v>7</v>
      </c>
      <c r="J29" s="3" t="s">
        <v>93</v>
      </c>
      <c r="K29" s="3" t="s">
        <v>25</v>
      </c>
      <c r="L29" s="3">
        <v>15</v>
      </c>
      <c r="M29" s="18" t="s">
        <v>1040</v>
      </c>
      <c r="N29" s="4">
        <v>45033</v>
      </c>
      <c r="O29" s="17">
        <v>20232110082421</v>
      </c>
      <c r="P29" s="7">
        <v>45043</v>
      </c>
      <c r="Q29" s="6">
        <f>R29-1</f>
        <v>8</v>
      </c>
      <c r="R29" s="6">
        <f>NETWORKDAYS(N29,P29,AL29:AO29:AP29:AQ29:AR29:AS29:AT29:AU29:AV29:AW29:AX29:AY29)</f>
        <v>9</v>
      </c>
      <c r="S29" s="9" t="s">
        <v>18</v>
      </c>
      <c r="T29" s="3" t="s">
        <v>1039</v>
      </c>
      <c r="U29" s="4">
        <v>45131</v>
      </c>
      <c r="V29" s="3" t="s">
        <v>2</v>
      </c>
      <c r="W29" s="3" t="s">
        <v>16</v>
      </c>
      <c r="X29" s="3" t="s">
        <v>1</v>
      </c>
      <c r="Y29" s="3"/>
      <c r="AL29" s="2">
        <v>44935</v>
      </c>
      <c r="AM29" s="2">
        <v>45005</v>
      </c>
      <c r="AN29" s="2">
        <v>45022</v>
      </c>
      <c r="AO29" s="2">
        <v>45023</v>
      </c>
      <c r="AP29" s="2">
        <v>45047</v>
      </c>
      <c r="AQ29" s="2">
        <v>45068</v>
      </c>
      <c r="AR29" s="2">
        <v>45089</v>
      </c>
      <c r="AS29" s="2">
        <v>45096</v>
      </c>
      <c r="AT29" s="2">
        <v>45110</v>
      </c>
      <c r="AU29" s="2">
        <v>45127</v>
      </c>
      <c r="AV29" s="2">
        <v>45145</v>
      </c>
      <c r="AW29" s="2">
        <v>45159</v>
      </c>
      <c r="AX29" s="2">
        <v>45215</v>
      </c>
      <c r="AY29" s="2">
        <v>45236</v>
      </c>
    </row>
    <row r="30" spans="1:51" ht="45" x14ac:dyDescent="0.25">
      <c r="A30" s="3" t="s">
        <v>15</v>
      </c>
      <c r="B30" s="3" t="s">
        <v>436</v>
      </c>
      <c r="C30" s="3" t="s">
        <v>41</v>
      </c>
      <c r="D30" s="3" t="s">
        <v>1038</v>
      </c>
      <c r="E30" s="3" t="s">
        <v>11</v>
      </c>
      <c r="F30" s="3" t="s">
        <v>10</v>
      </c>
      <c r="G30" s="3" t="s">
        <v>1037</v>
      </c>
      <c r="H30" s="3" t="s">
        <v>132</v>
      </c>
      <c r="I30" s="3" t="s">
        <v>7</v>
      </c>
      <c r="J30" s="3" t="s">
        <v>6</v>
      </c>
      <c r="K30" s="3" t="s">
        <v>5</v>
      </c>
      <c r="L30" s="3">
        <v>15</v>
      </c>
      <c r="M30" s="18" t="s">
        <v>1036</v>
      </c>
      <c r="N30" s="4">
        <v>45033</v>
      </c>
      <c r="O30" s="17">
        <v>20232110083051</v>
      </c>
      <c r="P30" s="7">
        <v>45049</v>
      </c>
      <c r="Q30" s="6">
        <f>R30-1</f>
        <v>11</v>
      </c>
      <c r="R30" s="6">
        <f>NETWORKDAYS(N30,P30,AL30:AO30:AP30:AQ30:AR30:AS30:AT30:AU30:AV30:AW30:AX30:AY30)</f>
        <v>12</v>
      </c>
      <c r="S30" s="9" t="s">
        <v>18</v>
      </c>
      <c r="T30" s="3" t="s">
        <v>1035</v>
      </c>
      <c r="U30" s="4">
        <v>45049</v>
      </c>
      <c r="V30" s="3" t="s">
        <v>2</v>
      </c>
      <c r="W30" s="3" t="s">
        <v>16</v>
      </c>
      <c r="X30" s="3" t="s">
        <v>1</v>
      </c>
      <c r="Y30" s="3"/>
      <c r="AL30" s="2">
        <v>44935</v>
      </c>
      <c r="AM30" s="2">
        <v>45005</v>
      </c>
      <c r="AN30" s="2">
        <v>45022</v>
      </c>
      <c r="AO30" s="2">
        <v>45023</v>
      </c>
      <c r="AP30" s="2">
        <v>45047</v>
      </c>
      <c r="AQ30" s="2">
        <v>45068</v>
      </c>
      <c r="AR30" s="2">
        <v>45089</v>
      </c>
      <c r="AS30" s="2">
        <v>45096</v>
      </c>
      <c r="AT30" s="2">
        <v>45110</v>
      </c>
      <c r="AU30" s="2">
        <v>45127</v>
      </c>
      <c r="AV30" s="2">
        <v>45145</v>
      </c>
      <c r="AW30" s="2">
        <v>45159</v>
      </c>
      <c r="AX30" s="2">
        <v>45215</v>
      </c>
      <c r="AY30" s="2">
        <v>45236</v>
      </c>
    </row>
    <row r="31" spans="1:51" ht="45" x14ac:dyDescent="0.25">
      <c r="A31" s="3" t="s">
        <v>15</v>
      </c>
      <c r="B31" s="3" t="s">
        <v>436</v>
      </c>
      <c r="C31" s="3" t="s">
        <v>41</v>
      </c>
      <c r="D31" s="3" t="s">
        <v>1034</v>
      </c>
      <c r="E31" s="3" t="s">
        <v>11</v>
      </c>
      <c r="F31" s="3" t="s">
        <v>122</v>
      </c>
      <c r="G31" s="3" t="s">
        <v>1033</v>
      </c>
      <c r="H31" s="3" t="s">
        <v>854</v>
      </c>
      <c r="I31" s="3" t="s">
        <v>7</v>
      </c>
      <c r="J31" s="3" t="s">
        <v>63</v>
      </c>
      <c r="K31" s="3" t="s">
        <v>62</v>
      </c>
      <c r="L31" s="3">
        <v>10</v>
      </c>
      <c r="M31" s="18" t="s">
        <v>1032</v>
      </c>
      <c r="N31" s="4">
        <v>45033</v>
      </c>
      <c r="O31" s="17">
        <v>20231000091871</v>
      </c>
      <c r="P31" s="7">
        <v>45132</v>
      </c>
      <c r="Q31" s="6">
        <f>R31-1</f>
        <v>65</v>
      </c>
      <c r="R31" s="6">
        <f>NETWORKDAYS(N31,P31,AL31:AO31:AP31:AQ31:AR31:AS31:AT31:AU31:AV31:AW31:AX31:AY31)</f>
        <v>66</v>
      </c>
      <c r="S31" s="11" t="s">
        <v>217</v>
      </c>
      <c r="T31" s="3" t="s">
        <v>1031</v>
      </c>
      <c r="U31" s="4">
        <v>45132</v>
      </c>
      <c r="V31" s="3" t="s">
        <v>2</v>
      </c>
      <c r="W31" s="3" t="s">
        <v>16</v>
      </c>
      <c r="X31" s="3" t="s">
        <v>1</v>
      </c>
      <c r="Y31" s="3" t="s">
        <v>1</v>
      </c>
      <c r="AL31" s="2">
        <v>44935</v>
      </c>
      <c r="AM31" s="2">
        <v>45005</v>
      </c>
      <c r="AN31" s="2">
        <v>45022</v>
      </c>
      <c r="AO31" s="2">
        <v>45023</v>
      </c>
      <c r="AP31" s="2">
        <v>45047</v>
      </c>
      <c r="AQ31" s="2">
        <v>45068</v>
      </c>
      <c r="AR31" s="2">
        <v>45089</v>
      </c>
      <c r="AS31" s="2">
        <v>45096</v>
      </c>
      <c r="AT31" s="2">
        <v>45110</v>
      </c>
      <c r="AU31" s="2">
        <v>45127</v>
      </c>
      <c r="AV31" s="2">
        <v>45145</v>
      </c>
      <c r="AW31" s="2">
        <v>45159</v>
      </c>
      <c r="AX31" s="2">
        <v>45215</v>
      </c>
      <c r="AY31" s="2">
        <v>45236</v>
      </c>
    </row>
    <row r="32" spans="1:51" ht="45" x14ac:dyDescent="0.25">
      <c r="A32" s="3" t="s">
        <v>15</v>
      </c>
      <c r="B32" s="3" t="s">
        <v>436</v>
      </c>
      <c r="C32" s="3" t="s">
        <v>115</v>
      </c>
      <c r="D32" s="3" t="s">
        <v>1030</v>
      </c>
      <c r="E32" s="3" t="s">
        <v>28</v>
      </c>
      <c r="F32" s="3" t="s">
        <v>122</v>
      </c>
      <c r="G32" s="3" t="s">
        <v>1029</v>
      </c>
      <c r="H32" s="3" t="s">
        <v>854</v>
      </c>
      <c r="I32" s="3" t="s">
        <v>7</v>
      </c>
      <c r="J32" s="3" t="s">
        <v>63</v>
      </c>
      <c r="K32" s="3" t="s">
        <v>62</v>
      </c>
      <c r="L32" s="3">
        <v>10</v>
      </c>
      <c r="M32" s="18" t="s">
        <v>1028</v>
      </c>
      <c r="N32" s="4">
        <v>45033</v>
      </c>
      <c r="O32" s="17" t="s">
        <v>1027</v>
      </c>
      <c r="P32" s="7">
        <v>45043</v>
      </c>
      <c r="Q32" s="6">
        <f>R32-1</f>
        <v>8</v>
      </c>
      <c r="R32" s="6">
        <f>NETWORKDAYS(N32,P32,AL32:AO32:AP32:AQ32:AR32:AS32:AT32:AU32:AV32:AW32:AX32:AY32)</f>
        <v>9</v>
      </c>
      <c r="S32" s="19" t="s">
        <v>18</v>
      </c>
      <c r="T32" s="3" t="s">
        <v>1026</v>
      </c>
      <c r="U32" s="4">
        <v>45132</v>
      </c>
      <c r="V32" s="3" t="s">
        <v>2</v>
      </c>
      <c r="W32" s="3" t="s">
        <v>16</v>
      </c>
      <c r="X32" s="3" t="s">
        <v>1</v>
      </c>
      <c r="Y32" s="3" t="s">
        <v>1</v>
      </c>
      <c r="AL32" s="2">
        <v>44935</v>
      </c>
      <c r="AM32" s="2">
        <v>45005</v>
      </c>
      <c r="AN32" s="2">
        <v>45022</v>
      </c>
      <c r="AO32" s="2">
        <v>45023</v>
      </c>
      <c r="AP32" s="2">
        <v>45047</v>
      </c>
      <c r="AQ32" s="2">
        <v>45068</v>
      </c>
      <c r="AR32" s="2">
        <v>45089</v>
      </c>
      <c r="AS32" s="2">
        <v>45096</v>
      </c>
      <c r="AT32" s="2">
        <v>45110</v>
      </c>
      <c r="AU32" s="2">
        <v>45127</v>
      </c>
      <c r="AV32" s="2">
        <v>45145</v>
      </c>
      <c r="AW32" s="2">
        <v>45159</v>
      </c>
      <c r="AX32" s="2">
        <v>45215</v>
      </c>
      <c r="AY32" s="2">
        <v>45236</v>
      </c>
    </row>
    <row r="33" spans="1:51" ht="45" x14ac:dyDescent="0.25">
      <c r="A33" s="3" t="s">
        <v>15</v>
      </c>
      <c r="B33" s="3" t="s">
        <v>436</v>
      </c>
      <c r="C33" s="3" t="s">
        <v>41</v>
      </c>
      <c r="D33" s="3" t="s">
        <v>998</v>
      </c>
      <c r="E33" s="3" t="s">
        <v>189</v>
      </c>
      <c r="F33" s="3" t="s">
        <v>10</v>
      </c>
      <c r="G33" s="3" t="s">
        <v>997</v>
      </c>
      <c r="H33" s="3" t="s">
        <v>20</v>
      </c>
      <c r="I33" s="3" t="s">
        <v>7</v>
      </c>
      <c r="J33" s="3" t="s">
        <v>6</v>
      </c>
      <c r="K33" s="3" t="s">
        <v>5</v>
      </c>
      <c r="L33" s="3">
        <v>15</v>
      </c>
      <c r="M33" s="18" t="s">
        <v>1025</v>
      </c>
      <c r="N33" s="4">
        <v>45033</v>
      </c>
      <c r="O33" s="17">
        <v>20232110083011</v>
      </c>
      <c r="P33" s="7">
        <v>45043</v>
      </c>
      <c r="Q33" s="6">
        <f>R33-1</f>
        <v>8</v>
      </c>
      <c r="R33" s="6">
        <f>NETWORKDAYS(N33,P33,AL33:AO33:AP33:AQ33:AR33:AS33:AT33:AU33:AV33:AW33:AX33:AY33)</f>
        <v>9</v>
      </c>
      <c r="S33" s="9" t="s">
        <v>18</v>
      </c>
      <c r="T33" s="3" t="s">
        <v>1024</v>
      </c>
      <c r="U33" s="4">
        <v>45043</v>
      </c>
      <c r="V33" s="3" t="s">
        <v>2</v>
      </c>
      <c r="W33" s="3" t="s">
        <v>16</v>
      </c>
      <c r="X33" s="3" t="s">
        <v>1</v>
      </c>
      <c r="Y33" s="3" t="s">
        <v>1</v>
      </c>
      <c r="AL33" s="2">
        <v>44935</v>
      </c>
      <c r="AM33" s="2">
        <v>45005</v>
      </c>
      <c r="AN33" s="2">
        <v>45022</v>
      </c>
      <c r="AO33" s="2">
        <v>45023</v>
      </c>
      <c r="AP33" s="2">
        <v>45047</v>
      </c>
      <c r="AQ33" s="2">
        <v>45068</v>
      </c>
      <c r="AR33" s="2">
        <v>45089</v>
      </c>
      <c r="AS33" s="2">
        <v>45096</v>
      </c>
      <c r="AT33" s="2">
        <v>45110</v>
      </c>
      <c r="AU33" s="2">
        <v>45127</v>
      </c>
      <c r="AV33" s="2">
        <v>45145</v>
      </c>
      <c r="AW33" s="2">
        <v>45159</v>
      </c>
      <c r="AX33" s="2">
        <v>45215</v>
      </c>
      <c r="AY33" s="2">
        <v>45236</v>
      </c>
    </row>
    <row r="34" spans="1:51" ht="45" x14ac:dyDescent="0.25">
      <c r="A34" s="3" t="s">
        <v>15</v>
      </c>
      <c r="B34" s="3" t="s">
        <v>436</v>
      </c>
      <c r="C34" s="3" t="s">
        <v>75</v>
      </c>
      <c r="D34" s="3" t="s">
        <v>1023</v>
      </c>
      <c r="E34" s="3" t="s">
        <v>58</v>
      </c>
      <c r="F34" s="3" t="s">
        <v>10</v>
      </c>
      <c r="G34" s="3" t="s">
        <v>1022</v>
      </c>
      <c r="H34" s="3" t="s">
        <v>132</v>
      </c>
      <c r="I34" s="3" t="s">
        <v>7</v>
      </c>
      <c r="J34" s="3" t="s">
        <v>6</v>
      </c>
      <c r="K34" s="3" t="s">
        <v>50</v>
      </c>
      <c r="L34" s="3">
        <v>30</v>
      </c>
      <c r="M34" s="18" t="s">
        <v>1021</v>
      </c>
      <c r="N34" s="4">
        <v>45033</v>
      </c>
      <c r="O34" s="17">
        <v>20232110084571</v>
      </c>
      <c r="P34" s="7">
        <v>45069</v>
      </c>
      <c r="Q34" s="6">
        <f>R34-1</f>
        <v>24</v>
      </c>
      <c r="R34" s="6">
        <f>NETWORKDAYS(N34,P34,AL34:AO34:AP34:AQ34:AR34:AS34:AT34:AU34:AV34:AW34:AX34:AY34)</f>
        <v>25</v>
      </c>
      <c r="S34" s="9" t="s">
        <v>18</v>
      </c>
      <c r="T34" s="3" t="s">
        <v>1020</v>
      </c>
      <c r="U34" s="4">
        <v>45131</v>
      </c>
      <c r="V34" s="3" t="s">
        <v>2</v>
      </c>
      <c r="W34" s="3" t="s">
        <v>16</v>
      </c>
      <c r="X34" s="3" t="s">
        <v>1</v>
      </c>
      <c r="Y34" s="3"/>
      <c r="AL34" s="2">
        <v>44935</v>
      </c>
      <c r="AM34" s="2">
        <v>45005</v>
      </c>
      <c r="AN34" s="2">
        <v>45022</v>
      </c>
      <c r="AO34" s="2">
        <v>45023</v>
      </c>
      <c r="AP34" s="2">
        <v>45047</v>
      </c>
      <c r="AQ34" s="2">
        <v>45068</v>
      </c>
      <c r="AR34" s="2">
        <v>45089</v>
      </c>
      <c r="AS34" s="2">
        <v>45096</v>
      </c>
      <c r="AT34" s="2">
        <v>45110</v>
      </c>
      <c r="AU34" s="2">
        <v>45127</v>
      </c>
      <c r="AV34" s="2">
        <v>45145</v>
      </c>
      <c r="AW34" s="2">
        <v>45159</v>
      </c>
      <c r="AX34" s="2">
        <v>45215</v>
      </c>
      <c r="AY34" s="2">
        <v>45236</v>
      </c>
    </row>
    <row r="35" spans="1:51" ht="45" x14ac:dyDescent="0.25">
      <c r="A35" s="3" t="s">
        <v>15</v>
      </c>
      <c r="B35" s="3" t="s">
        <v>436</v>
      </c>
      <c r="C35" s="3" t="s">
        <v>75</v>
      </c>
      <c r="D35" s="3" t="s">
        <v>1019</v>
      </c>
      <c r="E35" s="3" t="s">
        <v>11</v>
      </c>
      <c r="F35" s="3" t="s">
        <v>138</v>
      </c>
      <c r="G35" s="3" t="s">
        <v>1018</v>
      </c>
      <c r="H35" s="3" t="s">
        <v>136</v>
      </c>
      <c r="I35" s="3" t="s">
        <v>7</v>
      </c>
      <c r="J35" s="3" t="s">
        <v>93</v>
      </c>
      <c r="K35" s="3" t="s">
        <v>5</v>
      </c>
      <c r="L35" s="3">
        <v>15</v>
      </c>
      <c r="M35" s="18" t="s">
        <v>1017</v>
      </c>
      <c r="N35" s="4">
        <v>45036</v>
      </c>
      <c r="O35" s="17" t="s">
        <v>1016</v>
      </c>
      <c r="P35" s="7">
        <v>45043</v>
      </c>
      <c r="Q35" s="6">
        <f>R35-1</f>
        <v>5</v>
      </c>
      <c r="R35" s="6">
        <f>NETWORKDAYS(N35,P35,AL35:AO35:AP35:AQ35:AR35:AS35:AT35:AU35:AV35:AW35:AX35:AY35)</f>
        <v>6</v>
      </c>
      <c r="S35" s="9" t="s">
        <v>18</v>
      </c>
      <c r="T35" s="3" t="s">
        <v>1015</v>
      </c>
      <c r="U35" s="4">
        <v>45131</v>
      </c>
      <c r="V35" s="3" t="s">
        <v>2</v>
      </c>
      <c r="W35" s="3" t="s">
        <v>16</v>
      </c>
      <c r="X35" s="3" t="s">
        <v>1</v>
      </c>
      <c r="Y35" s="3"/>
      <c r="AL35" s="2">
        <v>44935</v>
      </c>
      <c r="AM35" s="2">
        <v>45005</v>
      </c>
      <c r="AN35" s="2">
        <v>45022</v>
      </c>
      <c r="AO35" s="2">
        <v>45023</v>
      </c>
      <c r="AP35" s="2">
        <v>45047</v>
      </c>
      <c r="AQ35" s="2">
        <v>45068</v>
      </c>
      <c r="AR35" s="2">
        <v>45089</v>
      </c>
      <c r="AS35" s="2">
        <v>45096</v>
      </c>
      <c r="AT35" s="2">
        <v>45110</v>
      </c>
      <c r="AU35" s="2">
        <v>45127</v>
      </c>
      <c r="AV35" s="2">
        <v>45145</v>
      </c>
      <c r="AW35" s="2">
        <v>45159</v>
      </c>
      <c r="AX35" s="2">
        <v>45215</v>
      </c>
      <c r="AY35" s="2">
        <v>45236</v>
      </c>
    </row>
    <row r="36" spans="1:51" ht="45" x14ac:dyDescent="0.25">
      <c r="A36" s="3" t="s">
        <v>15</v>
      </c>
      <c r="B36" s="3" t="s">
        <v>436</v>
      </c>
      <c r="C36" s="3" t="s">
        <v>115</v>
      </c>
      <c r="D36" s="3" t="s">
        <v>1014</v>
      </c>
      <c r="E36" s="3" t="s">
        <v>28</v>
      </c>
      <c r="F36" s="3" t="s">
        <v>122</v>
      </c>
      <c r="G36" s="3" t="s">
        <v>1013</v>
      </c>
      <c r="H36" s="3" t="s">
        <v>854</v>
      </c>
      <c r="I36" s="3" t="s">
        <v>7</v>
      </c>
      <c r="J36" s="3" t="s">
        <v>63</v>
      </c>
      <c r="K36" s="3" t="s">
        <v>62</v>
      </c>
      <c r="L36" s="3">
        <v>10</v>
      </c>
      <c r="M36" s="18" t="s">
        <v>1012</v>
      </c>
      <c r="N36" s="4">
        <v>45036</v>
      </c>
      <c r="O36" s="17">
        <v>20231000083121</v>
      </c>
      <c r="P36" s="7">
        <v>45043</v>
      </c>
      <c r="Q36" s="6">
        <f>R36-1</f>
        <v>5</v>
      </c>
      <c r="R36" s="6">
        <f>NETWORKDAYS(N36,P36,AL36:AO36:AP36:AQ36:AR36:AS36:AT36:AU36:AV36:AW36:AX36:AY36)</f>
        <v>6</v>
      </c>
      <c r="S36" s="9" t="s">
        <v>18</v>
      </c>
      <c r="T36" s="3" t="s">
        <v>1011</v>
      </c>
      <c r="U36" s="4">
        <v>45132</v>
      </c>
      <c r="V36" s="3" t="s">
        <v>2</v>
      </c>
      <c r="W36" s="3" t="s">
        <v>16</v>
      </c>
      <c r="X36" s="3" t="s">
        <v>1</v>
      </c>
      <c r="Y36" s="3" t="s">
        <v>1</v>
      </c>
      <c r="AL36" s="2">
        <v>44935</v>
      </c>
      <c r="AM36" s="2">
        <v>45005</v>
      </c>
      <c r="AN36" s="2">
        <v>45022</v>
      </c>
      <c r="AO36" s="2">
        <v>45023</v>
      </c>
      <c r="AP36" s="2">
        <v>45047</v>
      </c>
      <c r="AQ36" s="2">
        <v>45068</v>
      </c>
      <c r="AR36" s="2">
        <v>45089</v>
      </c>
      <c r="AS36" s="2">
        <v>45096</v>
      </c>
      <c r="AT36" s="2">
        <v>45110</v>
      </c>
      <c r="AU36" s="2">
        <v>45127</v>
      </c>
      <c r="AV36" s="2">
        <v>45145</v>
      </c>
      <c r="AW36" s="2">
        <v>45159</v>
      </c>
      <c r="AX36" s="2">
        <v>45215</v>
      </c>
      <c r="AY36" s="2">
        <v>45236</v>
      </c>
    </row>
    <row r="37" spans="1:51" ht="45" x14ac:dyDescent="0.25">
      <c r="A37" s="3" t="s">
        <v>15</v>
      </c>
      <c r="B37" s="3" t="s">
        <v>436</v>
      </c>
      <c r="C37" s="3" t="s">
        <v>30</v>
      </c>
      <c r="D37" s="3" t="s">
        <v>1010</v>
      </c>
      <c r="E37" s="3" t="s">
        <v>11</v>
      </c>
      <c r="F37" s="3" t="s">
        <v>10</v>
      </c>
      <c r="G37" s="3" t="s">
        <v>1009</v>
      </c>
      <c r="H37" s="3" t="s">
        <v>1008</v>
      </c>
      <c r="I37" s="3" t="s">
        <v>7</v>
      </c>
      <c r="J37" s="3" t="s">
        <v>1007</v>
      </c>
      <c r="K37" s="3" t="s">
        <v>5</v>
      </c>
      <c r="L37" s="3">
        <v>15</v>
      </c>
      <c r="M37" s="18" t="s">
        <v>1006</v>
      </c>
      <c r="N37" s="4">
        <v>45036</v>
      </c>
      <c r="O37" s="17"/>
      <c r="P37" s="7">
        <v>45077</v>
      </c>
      <c r="Q37" s="6">
        <f>R37-1</f>
        <v>27</v>
      </c>
      <c r="R37" s="6">
        <f>NETWORKDAYS(N37,P37,AL37:AO37:AP37:AQ37:AR37:AS37:AT37:AU37:AV37:AW37:AX37:AY37)</f>
        <v>28</v>
      </c>
      <c r="S37" s="10" t="s">
        <v>31</v>
      </c>
      <c r="T37" s="3"/>
      <c r="U37" s="4"/>
      <c r="V37" s="3"/>
      <c r="W37" s="3"/>
      <c r="X37" s="3"/>
      <c r="Y37" s="3"/>
      <c r="AL37" s="2">
        <v>44935</v>
      </c>
      <c r="AM37" s="2">
        <v>45005</v>
      </c>
      <c r="AN37" s="2">
        <v>45022</v>
      </c>
      <c r="AO37" s="2">
        <v>45023</v>
      </c>
      <c r="AP37" s="2">
        <v>45047</v>
      </c>
      <c r="AQ37" s="2">
        <v>45068</v>
      </c>
      <c r="AR37" s="2">
        <v>45089</v>
      </c>
      <c r="AS37" s="2">
        <v>45096</v>
      </c>
      <c r="AT37" s="2">
        <v>45110</v>
      </c>
      <c r="AU37" s="2">
        <v>45127</v>
      </c>
      <c r="AV37" s="2">
        <v>45145</v>
      </c>
      <c r="AW37" s="2">
        <v>45159</v>
      </c>
      <c r="AX37" s="2">
        <v>45215</v>
      </c>
      <c r="AY37" s="2">
        <v>45236</v>
      </c>
    </row>
    <row r="38" spans="1:51" ht="45" x14ac:dyDescent="0.25">
      <c r="A38" s="3" t="s">
        <v>15</v>
      </c>
      <c r="B38" s="3" t="s">
        <v>436</v>
      </c>
      <c r="C38" s="3" t="s">
        <v>124</v>
      </c>
      <c r="D38" s="3" t="s">
        <v>1005</v>
      </c>
      <c r="E38" s="3" t="s">
        <v>28</v>
      </c>
      <c r="F38" s="3" t="s">
        <v>10</v>
      </c>
      <c r="G38" s="3" t="s">
        <v>1004</v>
      </c>
      <c r="H38" s="3" t="s">
        <v>132</v>
      </c>
      <c r="I38" s="3" t="s">
        <v>7</v>
      </c>
      <c r="J38" s="3" t="s">
        <v>6</v>
      </c>
      <c r="K38" s="3" t="s">
        <v>50</v>
      </c>
      <c r="L38" s="3">
        <v>30</v>
      </c>
      <c r="M38" s="18" t="s">
        <v>1003</v>
      </c>
      <c r="N38" s="4">
        <v>45036</v>
      </c>
      <c r="O38" s="17">
        <v>20232110084581</v>
      </c>
      <c r="P38" s="7">
        <v>45069</v>
      </c>
      <c r="Q38" s="6">
        <f>R38-1</f>
        <v>21</v>
      </c>
      <c r="R38" s="6">
        <f>NETWORKDAYS(N38,P38,AL38:AO38:AP38:AQ38:AR38:AS38:AT38:AU38:AV38:AW38:AX38:AY38)</f>
        <v>22</v>
      </c>
      <c r="S38" s="9" t="s">
        <v>18</v>
      </c>
      <c r="T38" s="3" t="s">
        <v>1002</v>
      </c>
      <c r="U38" s="4">
        <v>45131</v>
      </c>
      <c r="V38" s="3" t="s">
        <v>2</v>
      </c>
      <c r="W38" s="3" t="s">
        <v>16</v>
      </c>
      <c r="X38" s="3" t="s">
        <v>1</v>
      </c>
      <c r="Y38" s="3"/>
      <c r="AL38" s="2">
        <v>44935</v>
      </c>
      <c r="AM38" s="2">
        <v>45005</v>
      </c>
      <c r="AN38" s="2">
        <v>45022</v>
      </c>
      <c r="AO38" s="2">
        <v>45023</v>
      </c>
      <c r="AP38" s="2">
        <v>45047</v>
      </c>
      <c r="AQ38" s="2">
        <v>45068</v>
      </c>
      <c r="AR38" s="2">
        <v>45089</v>
      </c>
      <c r="AS38" s="2">
        <v>45096</v>
      </c>
      <c r="AT38" s="2">
        <v>45110</v>
      </c>
      <c r="AU38" s="2">
        <v>45127</v>
      </c>
      <c r="AV38" s="2">
        <v>45145</v>
      </c>
      <c r="AW38" s="2">
        <v>45159</v>
      </c>
      <c r="AX38" s="2">
        <v>45215</v>
      </c>
      <c r="AY38" s="2">
        <v>45236</v>
      </c>
    </row>
    <row r="39" spans="1:51" ht="78.75" x14ac:dyDescent="0.25">
      <c r="A39" s="3" t="s">
        <v>15</v>
      </c>
      <c r="B39" s="3" t="s">
        <v>436</v>
      </c>
      <c r="C39" s="3" t="s">
        <v>41</v>
      </c>
      <c r="D39" s="3" t="s">
        <v>1001</v>
      </c>
      <c r="E39" s="3" t="s">
        <v>189</v>
      </c>
      <c r="F39" s="3" t="s">
        <v>122</v>
      </c>
      <c r="G39" s="3" t="s">
        <v>1000</v>
      </c>
      <c r="H39" s="3" t="s">
        <v>106</v>
      </c>
      <c r="I39" s="3" t="s">
        <v>35</v>
      </c>
      <c r="J39" s="3" t="s">
        <v>34</v>
      </c>
      <c r="K39" s="3" t="s">
        <v>5</v>
      </c>
      <c r="L39" s="6">
        <v>15</v>
      </c>
      <c r="M39" s="18" t="s">
        <v>999</v>
      </c>
      <c r="N39" s="4">
        <v>45036</v>
      </c>
      <c r="O39" s="17"/>
      <c r="P39" s="7">
        <v>45077</v>
      </c>
      <c r="Q39" s="6">
        <f>R39-1</f>
        <v>27</v>
      </c>
      <c r="R39" s="6">
        <f>NETWORKDAYS(N39,P39,AL39:AO39:AP39:AQ39:AR39:AS39:AT39:AU39:AV39:AW39:AX39:AY39)</f>
        <v>28</v>
      </c>
      <c r="S39" s="10" t="s">
        <v>31</v>
      </c>
      <c r="T39" s="3"/>
      <c r="U39" s="4"/>
      <c r="V39" s="3"/>
      <c r="W39" s="3"/>
      <c r="X39" s="3"/>
      <c r="Y39" s="3"/>
      <c r="AL39" s="2">
        <v>44935</v>
      </c>
      <c r="AM39" s="2">
        <v>45005</v>
      </c>
      <c r="AN39" s="2">
        <v>45022</v>
      </c>
      <c r="AO39" s="2">
        <v>45023</v>
      </c>
      <c r="AP39" s="2">
        <v>45047</v>
      </c>
      <c r="AQ39" s="2">
        <v>45068</v>
      </c>
      <c r="AR39" s="2">
        <v>45089</v>
      </c>
      <c r="AS39" s="2">
        <v>45096</v>
      </c>
      <c r="AT39" s="2">
        <v>45110</v>
      </c>
      <c r="AU39" s="2">
        <v>45127</v>
      </c>
      <c r="AV39" s="2">
        <v>45145</v>
      </c>
      <c r="AW39" s="2">
        <v>45159</v>
      </c>
      <c r="AX39" s="2">
        <v>45215</v>
      </c>
      <c r="AY39" s="2">
        <v>45236</v>
      </c>
    </row>
    <row r="40" spans="1:51" ht="45" x14ac:dyDescent="0.25">
      <c r="A40" s="3" t="s">
        <v>15</v>
      </c>
      <c r="B40" s="3" t="s">
        <v>436</v>
      </c>
      <c r="C40" s="3" t="s">
        <v>41</v>
      </c>
      <c r="D40" s="3" t="s">
        <v>998</v>
      </c>
      <c r="E40" s="3" t="s">
        <v>189</v>
      </c>
      <c r="F40" s="3" t="s">
        <v>10</v>
      </c>
      <c r="G40" s="3" t="s">
        <v>997</v>
      </c>
      <c r="H40" s="3" t="s">
        <v>132</v>
      </c>
      <c r="I40" s="3" t="s">
        <v>7</v>
      </c>
      <c r="J40" s="3" t="s">
        <v>6</v>
      </c>
      <c r="K40" s="3" t="s">
        <v>50</v>
      </c>
      <c r="L40" s="3">
        <v>30</v>
      </c>
      <c r="M40" s="18" t="s">
        <v>996</v>
      </c>
      <c r="N40" s="4">
        <v>45036</v>
      </c>
      <c r="O40" s="17">
        <v>20232110084591</v>
      </c>
      <c r="P40" s="7">
        <v>45069</v>
      </c>
      <c r="Q40" s="6">
        <f>R40-1</f>
        <v>21</v>
      </c>
      <c r="R40" s="6">
        <f>NETWORKDAYS(N40,P40,AL40:AO40:AP40:AQ40:AR40:AS40:AT40:AU40:AV40:AW40:AX40:AY40)</f>
        <v>22</v>
      </c>
      <c r="S40" s="9" t="s">
        <v>18</v>
      </c>
      <c r="T40" s="3" t="s">
        <v>995</v>
      </c>
      <c r="U40" s="4">
        <v>45131</v>
      </c>
      <c r="V40" s="3" t="s">
        <v>2</v>
      </c>
      <c r="W40" s="3" t="s">
        <v>16</v>
      </c>
      <c r="X40" s="3" t="s">
        <v>1</v>
      </c>
      <c r="Y40" s="3"/>
      <c r="AL40" s="2">
        <v>44935</v>
      </c>
      <c r="AM40" s="2">
        <v>45005</v>
      </c>
      <c r="AN40" s="2">
        <v>45022</v>
      </c>
      <c r="AO40" s="2">
        <v>45023</v>
      </c>
      <c r="AP40" s="2">
        <v>45047</v>
      </c>
      <c r="AQ40" s="2">
        <v>45068</v>
      </c>
      <c r="AR40" s="2">
        <v>45089</v>
      </c>
      <c r="AS40" s="2">
        <v>45096</v>
      </c>
      <c r="AT40" s="2">
        <v>45110</v>
      </c>
      <c r="AU40" s="2">
        <v>45127</v>
      </c>
      <c r="AV40" s="2">
        <v>45145</v>
      </c>
      <c r="AW40" s="2">
        <v>45159</v>
      </c>
      <c r="AX40" s="2">
        <v>45215</v>
      </c>
      <c r="AY40" s="2">
        <v>45236</v>
      </c>
    </row>
    <row r="41" spans="1:51" ht="45" x14ac:dyDescent="0.25">
      <c r="A41" s="3" t="s">
        <v>15</v>
      </c>
      <c r="B41" s="3" t="s">
        <v>436</v>
      </c>
      <c r="C41" s="3" t="s">
        <v>307</v>
      </c>
      <c r="D41" s="3" t="s">
        <v>306</v>
      </c>
      <c r="E41" s="3" t="s">
        <v>58</v>
      </c>
      <c r="F41" s="3" t="s">
        <v>27</v>
      </c>
      <c r="G41" s="3" t="s">
        <v>994</v>
      </c>
      <c r="H41" s="3" t="s">
        <v>182</v>
      </c>
      <c r="I41" s="3" t="s">
        <v>7</v>
      </c>
      <c r="J41" s="3" t="s">
        <v>93</v>
      </c>
      <c r="K41" s="3" t="s">
        <v>5</v>
      </c>
      <c r="L41" s="3">
        <v>15</v>
      </c>
      <c r="M41" s="18" t="s">
        <v>993</v>
      </c>
      <c r="N41" s="4">
        <v>45037</v>
      </c>
      <c r="O41" s="17" t="s">
        <v>1</v>
      </c>
      <c r="P41" s="7">
        <v>45040</v>
      </c>
      <c r="Q41" s="6">
        <f>R41-1</f>
        <v>1</v>
      </c>
      <c r="R41" s="6">
        <f>NETWORKDAYS(N41,P41,AL41:AO41:AP41:AQ41:AR41:AS41:AT41:AU41:AV41:AW41:AX41:AY41)</f>
        <v>2</v>
      </c>
      <c r="S41" s="9" t="s">
        <v>18</v>
      </c>
      <c r="T41" s="3" t="s">
        <v>992</v>
      </c>
      <c r="U41" s="4" t="s">
        <v>1</v>
      </c>
      <c r="V41" s="3" t="s">
        <v>1</v>
      </c>
      <c r="W41" s="3" t="s">
        <v>1</v>
      </c>
      <c r="X41" s="3" t="s">
        <v>1</v>
      </c>
      <c r="Y41" s="3" t="s">
        <v>991</v>
      </c>
      <c r="AL41" s="2">
        <v>44935</v>
      </c>
      <c r="AM41" s="2">
        <v>45005</v>
      </c>
      <c r="AN41" s="2">
        <v>45022</v>
      </c>
      <c r="AO41" s="2">
        <v>45023</v>
      </c>
      <c r="AP41" s="2">
        <v>45047</v>
      </c>
      <c r="AQ41" s="2">
        <v>45068</v>
      </c>
      <c r="AR41" s="2">
        <v>45089</v>
      </c>
      <c r="AS41" s="2">
        <v>45096</v>
      </c>
      <c r="AT41" s="2">
        <v>45110</v>
      </c>
      <c r="AU41" s="2">
        <v>45127</v>
      </c>
      <c r="AV41" s="2">
        <v>45145</v>
      </c>
      <c r="AW41" s="2">
        <v>45159</v>
      </c>
      <c r="AX41" s="2">
        <v>45215</v>
      </c>
      <c r="AY41" s="2">
        <v>45236</v>
      </c>
    </row>
    <row r="42" spans="1:51" ht="45" x14ac:dyDescent="0.25">
      <c r="A42" s="3" t="s">
        <v>15</v>
      </c>
      <c r="B42" s="3" t="s">
        <v>436</v>
      </c>
      <c r="C42" s="3" t="s">
        <v>84</v>
      </c>
      <c r="D42" s="3" t="s">
        <v>990</v>
      </c>
      <c r="E42" s="3" t="s">
        <v>58</v>
      </c>
      <c r="F42" s="3" t="s">
        <v>73</v>
      </c>
      <c r="G42" s="3" t="s">
        <v>989</v>
      </c>
      <c r="H42" s="3" t="s">
        <v>304</v>
      </c>
      <c r="I42" s="3" t="s">
        <v>7</v>
      </c>
      <c r="J42" s="3" t="s">
        <v>55</v>
      </c>
      <c r="K42" s="3" t="s">
        <v>50</v>
      </c>
      <c r="L42" s="3">
        <v>30</v>
      </c>
      <c r="M42" s="18" t="s">
        <v>988</v>
      </c>
      <c r="N42" s="4">
        <v>45037</v>
      </c>
      <c r="O42" s="17">
        <v>20232140087331</v>
      </c>
      <c r="P42" s="7">
        <v>45077</v>
      </c>
      <c r="Q42" s="6">
        <f>R42-1</f>
        <v>26</v>
      </c>
      <c r="R42" s="6">
        <f>NETWORKDAYS(N42,P42,AL42:AO42:AP42:AQ42:AR42:AS42:AT42:AU42:AV42:AW42:AX42:AY42)</f>
        <v>27</v>
      </c>
      <c r="S42" s="11" t="s">
        <v>217</v>
      </c>
      <c r="T42" s="3" t="s">
        <v>987</v>
      </c>
      <c r="U42" s="4" t="s">
        <v>1</v>
      </c>
      <c r="V42" s="3" t="s">
        <v>90</v>
      </c>
      <c r="W42" s="3" t="s">
        <v>1</v>
      </c>
      <c r="X42" s="3" t="s">
        <v>1</v>
      </c>
      <c r="Y42" s="3" t="s">
        <v>986</v>
      </c>
      <c r="AL42" s="2">
        <v>44935</v>
      </c>
      <c r="AM42" s="2">
        <v>45005</v>
      </c>
      <c r="AN42" s="2">
        <v>45022</v>
      </c>
      <c r="AO42" s="2">
        <v>45023</v>
      </c>
      <c r="AP42" s="2">
        <v>45047</v>
      </c>
      <c r="AQ42" s="2">
        <v>45068</v>
      </c>
      <c r="AR42" s="2">
        <v>45089</v>
      </c>
      <c r="AS42" s="2">
        <v>45096</v>
      </c>
      <c r="AT42" s="2">
        <v>45110</v>
      </c>
      <c r="AU42" s="2">
        <v>45127</v>
      </c>
      <c r="AV42" s="2">
        <v>45145</v>
      </c>
      <c r="AW42" s="2">
        <v>45159</v>
      </c>
      <c r="AX42" s="2">
        <v>45215</v>
      </c>
      <c r="AY42" s="2">
        <v>45236</v>
      </c>
    </row>
    <row r="43" spans="1:51" ht="45" x14ac:dyDescent="0.25">
      <c r="A43" s="3" t="s">
        <v>15</v>
      </c>
      <c r="B43" s="3" t="s">
        <v>436</v>
      </c>
      <c r="C43" s="3" t="s">
        <v>41</v>
      </c>
      <c r="D43" s="3" t="s">
        <v>887</v>
      </c>
      <c r="E43" s="3" t="s">
        <v>886</v>
      </c>
      <c r="F43" s="3" t="s">
        <v>122</v>
      </c>
      <c r="G43" s="3" t="s">
        <v>885</v>
      </c>
      <c r="H43" s="3" t="s">
        <v>106</v>
      </c>
      <c r="I43" s="3" t="s">
        <v>35</v>
      </c>
      <c r="J43" s="3" t="s">
        <v>34</v>
      </c>
      <c r="K43" s="3" t="s">
        <v>33</v>
      </c>
      <c r="L43" s="3">
        <v>10</v>
      </c>
      <c r="M43" s="18" t="s">
        <v>985</v>
      </c>
      <c r="N43" s="4">
        <v>45037</v>
      </c>
      <c r="O43" s="17"/>
      <c r="P43" s="7">
        <v>45077</v>
      </c>
      <c r="Q43" s="6">
        <f>R43-1</f>
        <v>26</v>
      </c>
      <c r="R43" s="6">
        <f>NETWORKDAYS(N43,P43,AL43:AO43:AP43:AQ43:AR43:AS43:AT43:AU43:AV43:AW43:AX43:AY43)</f>
        <v>27</v>
      </c>
      <c r="S43" s="10" t="s">
        <v>31</v>
      </c>
      <c r="T43" s="3"/>
      <c r="U43" s="4"/>
      <c r="V43" s="3"/>
      <c r="W43" s="3"/>
      <c r="X43" s="3"/>
      <c r="Y43" s="3"/>
      <c r="AL43" s="2">
        <v>44935</v>
      </c>
      <c r="AM43" s="2">
        <v>45005</v>
      </c>
      <c r="AN43" s="2">
        <v>45022</v>
      </c>
      <c r="AO43" s="2">
        <v>45023</v>
      </c>
      <c r="AP43" s="2">
        <v>45047</v>
      </c>
      <c r="AQ43" s="2">
        <v>45068</v>
      </c>
      <c r="AR43" s="2">
        <v>45089</v>
      </c>
      <c r="AS43" s="2">
        <v>45096</v>
      </c>
      <c r="AT43" s="2">
        <v>45110</v>
      </c>
      <c r="AU43" s="2">
        <v>45127</v>
      </c>
      <c r="AV43" s="2">
        <v>45145</v>
      </c>
      <c r="AW43" s="2">
        <v>45159</v>
      </c>
      <c r="AX43" s="2">
        <v>45215</v>
      </c>
      <c r="AY43" s="2">
        <v>45236</v>
      </c>
    </row>
    <row r="44" spans="1:51" ht="67.5" x14ac:dyDescent="0.25">
      <c r="A44" s="3" t="s">
        <v>15</v>
      </c>
      <c r="B44" s="3" t="s">
        <v>436</v>
      </c>
      <c r="C44" s="3" t="s">
        <v>67</v>
      </c>
      <c r="D44" s="3" t="s">
        <v>703</v>
      </c>
      <c r="E44" s="3" t="s">
        <v>11</v>
      </c>
      <c r="F44" s="3" t="s">
        <v>122</v>
      </c>
      <c r="G44" s="3" t="s">
        <v>984</v>
      </c>
      <c r="H44" s="3" t="s">
        <v>106</v>
      </c>
      <c r="I44" s="3" t="s">
        <v>35</v>
      </c>
      <c r="J44" s="3" t="s">
        <v>34</v>
      </c>
      <c r="K44" s="3" t="s">
        <v>5</v>
      </c>
      <c r="L44" s="3">
        <v>15</v>
      </c>
      <c r="M44" s="18" t="s">
        <v>983</v>
      </c>
      <c r="N44" s="4">
        <v>45038</v>
      </c>
      <c r="O44" s="17"/>
      <c r="P44" s="7">
        <v>45077</v>
      </c>
      <c r="Q44" s="6">
        <f>R44-1</f>
        <v>25</v>
      </c>
      <c r="R44" s="6">
        <f>NETWORKDAYS(N44,P44,AL44:AO44:AP44:AQ44:AR44:AS44:AT44:AU44:AV44:AW44:AX44:AY44)</f>
        <v>26</v>
      </c>
      <c r="S44" s="10" t="s">
        <v>31</v>
      </c>
      <c r="T44" s="3"/>
      <c r="U44" s="4"/>
      <c r="V44" s="3"/>
      <c r="W44" s="3"/>
      <c r="X44" s="3"/>
      <c r="Y44" s="3"/>
      <c r="AL44" s="2">
        <v>44935</v>
      </c>
      <c r="AM44" s="2">
        <v>45005</v>
      </c>
      <c r="AN44" s="2">
        <v>45022</v>
      </c>
      <c r="AO44" s="2">
        <v>45023</v>
      </c>
      <c r="AP44" s="2">
        <v>45047</v>
      </c>
      <c r="AQ44" s="2">
        <v>45068</v>
      </c>
      <c r="AR44" s="2">
        <v>45089</v>
      </c>
      <c r="AS44" s="2">
        <v>45096</v>
      </c>
      <c r="AT44" s="2">
        <v>45110</v>
      </c>
      <c r="AU44" s="2">
        <v>45127</v>
      </c>
      <c r="AV44" s="2">
        <v>45145</v>
      </c>
      <c r="AW44" s="2">
        <v>45159</v>
      </c>
      <c r="AX44" s="2">
        <v>45215</v>
      </c>
      <c r="AY44" s="2">
        <v>45236</v>
      </c>
    </row>
    <row r="45" spans="1:51" ht="56.25" x14ac:dyDescent="0.25">
      <c r="A45" s="3" t="s">
        <v>15</v>
      </c>
      <c r="B45" s="3" t="s">
        <v>436</v>
      </c>
      <c r="C45" s="3" t="s">
        <v>124</v>
      </c>
      <c r="D45" s="3" t="s">
        <v>982</v>
      </c>
      <c r="E45" s="3" t="s">
        <v>58</v>
      </c>
      <c r="F45" s="3" t="s">
        <v>10</v>
      </c>
      <c r="G45" s="3" t="s">
        <v>981</v>
      </c>
      <c r="H45" s="3" t="s">
        <v>56</v>
      </c>
      <c r="I45" s="3" t="s">
        <v>7</v>
      </c>
      <c r="J45" s="3" t="s">
        <v>55</v>
      </c>
      <c r="K45" s="3" t="s">
        <v>50</v>
      </c>
      <c r="L45" s="3">
        <v>30</v>
      </c>
      <c r="M45" s="18" t="s">
        <v>980</v>
      </c>
      <c r="N45" s="4">
        <v>45038</v>
      </c>
      <c r="O45" s="17" t="s">
        <v>979</v>
      </c>
      <c r="P45" s="7">
        <v>45070</v>
      </c>
      <c r="Q45" s="6">
        <f>R45-1</f>
        <v>20</v>
      </c>
      <c r="R45" s="6">
        <f>NETWORKDAYS(N45,P45,AL45:AO45:AP45:AQ45:AR45:AS45:AT45:AU45:AV45:AW45:AX45:AY45)</f>
        <v>21</v>
      </c>
      <c r="S45" s="9" t="s">
        <v>18</v>
      </c>
      <c r="T45" s="3" t="s">
        <v>978</v>
      </c>
      <c r="U45" s="4" t="s">
        <v>1</v>
      </c>
      <c r="V45" s="3" t="s">
        <v>90</v>
      </c>
      <c r="W45" s="3" t="s">
        <v>16</v>
      </c>
      <c r="X45" s="3" t="s">
        <v>1</v>
      </c>
      <c r="Y45" s="3" t="s">
        <v>977</v>
      </c>
      <c r="AL45" s="2">
        <v>44935</v>
      </c>
      <c r="AM45" s="2">
        <v>45005</v>
      </c>
      <c r="AN45" s="2">
        <v>45022</v>
      </c>
      <c r="AO45" s="2">
        <v>45023</v>
      </c>
      <c r="AP45" s="2">
        <v>45047</v>
      </c>
      <c r="AQ45" s="2">
        <v>45068</v>
      </c>
      <c r="AR45" s="2">
        <v>45089</v>
      </c>
      <c r="AS45" s="2">
        <v>45096</v>
      </c>
      <c r="AT45" s="2">
        <v>45110</v>
      </c>
      <c r="AU45" s="2">
        <v>45127</v>
      </c>
      <c r="AV45" s="2">
        <v>45145</v>
      </c>
      <c r="AW45" s="2">
        <v>45159</v>
      </c>
      <c r="AX45" s="2">
        <v>45215</v>
      </c>
      <c r="AY45" s="2">
        <v>45236</v>
      </c>
    </row>
    <row r="46" spans="1:51" ht="56.25" x14ac:dyDescent="0.25">
      <c r="A46" s="3" t="s">
        <v>15</v>
      </c>
      <c r="B46" s="3" t="s">
        <v>436</v>
      </c>
      <c r="C46" s="3" t="s">
        <v>41</v>
      </c>
      <c r="D46" s="3" t="s">
        <v>976</v>
      </c>
      <c r="E46" s="3" t="s">
        <v>11</v>
      </c>
      <c r="F46" s="3" t="s">
        <v>122</v>
      </c>
      <c r="G46" s="3" t="s">
        <v>975</v>
      </c>
      <c r="H46" s="3" t="s">
        <v>974</v>
      </c>
      <c r="I46" s="3" t="s">
        <v>7</v>
      </c>
      <c r="J46" s="3" t="s">
        <v>153</v>
      </c>
      <c r="K46" s="3" t="s">
        <v>5</v>
      </c>
      <c r="L46" s="3">
        <v>15</v>
      </c>
      <c r="M46" s="18" t="s">
        <v>973</v>
      </c>
      <c r="N46" s="4">
        <v>45038</v>
      </c>
      <c r="O46" s="17">
        <v>20232130084421</v>
      </c>
      <c r="P46" s="7">
        <v>45069</v>
      </c>
      <c r="Q46" s="6">
        <f>R46-1</f>
        <v>19</v>
      </c>
      <c r="R46" s="6">
        <f>NETWORKDAYS(N46,P46,AL46:AO46:AP46:AQ46:AR46:AS46:AT46:AU46:AV46:AW46:AX46:AY46)</f>
        <v>20</v>
      </c>
      <c r="S46" s="11" t="s">
        <v>217</v>
      </c>
      <c r="T46" s="3" t="s">
        <v>972</v>
      </c>
      <c r="U46" s="4"/>
      <c r="V46" s="3"/>
      <c r="W46" s="3"/>
      <c r="X46" s="3"/>
      <c r="Y46" s="3" t="s">
        <v>971</v>
      </c>
      <c r="AL46" s="2">
        <v>44935</v>
      </c>
      <c r="AM46" s="2">
        <v>45005</v>
      </c>
      <c r="AN46" s="2">
        <v>45022</v>
      </c>
      <c r="AO46" s="2">
        <v>45023</v>
      </c>
      <c r="AP46" s="2">
        <v>45047</v>
      </c>
      <c r="AQ46" s="2">
        <v>45068</v>
      </c>
      <c r="AR46" s="2">
        <v>45089</v>
      </c>
      <c r="AS46" s="2">
        <v>45096</v>
      </c>
      <c r="AT46" s="2">
        <v>45110</v>
      </c>
      <c r="AU46" s="2">
        <v>45127</v>
      </c>
      <c r="AV46" s="2">
        <v>45145</v>
      </c>
      <c r="AW46" s="2">
        <v>45159</v>
      </c>
      <c r="AX46" s="2">
        <v>45215</v>
      </c>
      <c r="AY46" s="2">
        <v>45236</v>
      </c>
    </row>
    <row r="47" spans="1:51" ht="45" x14ac:dyDescent="0.25">
      <c r="A47" s="3" t="s">
        <v>15</v>
      </c>
      <c r="B47" s="3" t="s">
        <v>436</v>
      </c>
      <c r="C47" s="3" t="s">
        <v>124</v>
      </c>
      <c r="D47" s="3" t="s">
        <v>970</v>
      </c>
      <c r="E47" s="3" t="s">
        <v>11</v>
      </c>
      <c r="F47" s="3" t="s">
        <v>10</v>
      </c>
      <c r="G47" s="3" t="s">
        <v>969</v>
      </c>
      <c r="H47" s="3" t="s">
        <v>136</v>
      </c>
      <c r="I47" s="3" t="s">
        <v>7</v>
      </c>
      <c r="J47" s="3" t="s">
        <v>93</v>
      </c>
      <c r="K47" s="3" t="s">
        <v>50</v>
      </c>
      <c r="L47" s="3">
        <v>30</v>
      </c>
      <c r="M47" s="18" t="s">
        <v>968</v>
      </c>
      <c r="N47" s="4">
        <v>45038</v>
      </c>
      <c r="O47" s="17">
        <v>20232150083191</v>
      </c>
      <c r="P47" s="7">
        <v>45055</v>
      </c>
      <c r="Q47" s="6">
        <f>R47-1</f>
        <v>10</v>
      </c>
      <c r="R47" s="6">
        <f>NETWORKDAYS(N47,P47,AL47:AO47:AP47:AQ47:AR47:AS47:AT47:AU47:AV47:AW47:AX47:AY47)</f>
        <v>11</v>
      </c>
      <c r="S47" s="9" t="s">
        <v>18</v>
      </c>
      <c r="T47" s="3" t="s">
        <v>967</v>
      </c>
      <c r="U47" s="4" t="s">
        <v>1</v>
      </c>
      <c r="V47" s="3" t="s">
        <v>90</v>
      </c>
      <c r="W47" s="3" t="s">
        <v>1</v>
      </c>
      <c r="X47" s="3" t="s">
        <v>1</v>
      </c>
      <c r="Y47" s="3" t="s">
        <v>966</v>
      </c>
      <c r="AL47" s="2">
        <v>44935</v>
      </c>
      <c r="AM47" s="2">
        <v>45005</v>
      </c>
      <c r="AN47" s="2">
        <v>45022</v>
      </c>
      <c r="AO47" s="2">
        <v>45023</v>
      </c>
      <c r="AP47" s="2">
        <v>45047</v>
      </c>
      <c r="AQ47" s="2">
        <v>45068</v>
      </c>
      <c r="AR47" s="2">
        <v>45089</v>
      </c>
      <c r="AS47" s="2">
        <v>45096</v>
      </c>
      <c r="AT47" s="2">
        <v>45110</v>
      </c>
      <c r="AU47" s="2">
        <v>45127</v>
      </c>
      <c r="AV47" s="2">
        <v>45145</v>
      </c>
      <c r="AW47" s="2">
        <v>45159</v>
      </c>
      <c r="AX47" s="2">
        <v>45215</v>
      </c>
      <c r="AY47" s="2">
        <v>45236</v>
      </c>
    </row>
    <row r="48" spans="1:51" ht="45" x14ac:dyDescent="0.25">
      <c r="A48" s="3" t="s">
        <v>15</v>
      </c>
      <c r="B48" s="3" t="s">
        <v>436</v>
      </c>
      <c r="C48" s="3" t="s">
        <v>67</v>
      </c>
      <c r="D48" s="3" t="s">
        <v>965</v>
      </c>
      <c r="E48" s="3" t="s">
        <v>28</v>
      </c>
      <c r="F48" s="3" t="s">
        <v>138</v>
      </c>
      <c r="G48" s="3" t="s">
        <v>964</v>
      </c>
      <c r="H48" s="3" t="s">
        <v>182</v>
      </c>
      <c r="I48" s="3" t="s">
        <v>7</v>
      </c>
      <c r="J48" s="3" t="s">
        <v>93</v>
      </c>
      <c r="K48" s="3" t="s">
        <v>595</v>
      </c>
      <c r="L48" s="3">
        <v>5</v>
      </c>
      <c r="M48" s="18" t="s">
        <v>963</v>
      </c>
      <c r="N48" s="4">
        <v>45039</v>
      </c>
      <c r="O48" s="17">
        <v>20232150083261</v>
      </c>
      <c r="P48" s="7">
        <v>45055</v>
      </c>
      <c r="Q48" s="6">
        <f>R48-1</f>
        <v>10</v>
      </c>
      <c r="R48" s="6">
        <f>NETWORKDAYS(N48,P48,AL48:AO48:AP48:AQ48:AR48:AS48:AT48:AU48:AV48:AW48:AX48:AY48)</f>
        <v>11</v>
      </c>
      <c r="S48" s="11" t="s">
        <v>217</v>
      </c>
      <c r="T48" s="3" t="s">
        <v>962</v>
      </c>
      <c r="U48" s="4">
        <v>45131</v>
      </c>
      <c r="V48" s="3" t="s">
        <v>2</v>
      </c>
      <c r="W48" s="3" t="s">
        <v>16</v>
      </c>
      <c r="X48" s="3" t="s">
        <v>1</v>
      </c>
      <c r="Y48" s="3"/>
      <c r="AL48" s="2">
        <v>44935</v>
      </c>
      <c r="AM48" s="2">
        <v>45005</v>
      </c>
      <c r="AN48" s="2">
        <v>45022</v>
      </c>
      <c r="AO48" s="2">
        <v>45023</v>
      </c>
      <c r="AP48" s="2">
        <v>45047</v>
      </c>
      <c r="AQ48" s="2">
        <v>45068</v>
      </c>
      <c r="AR48" s="2">
        <v>45089</v>
      </c>
      <c r="AS48" s="2">
        <v>45096</v>
      </c>
      <c r="AT48" s="2">
        <v>45110</v>
      </c>
      <c r="AU48" s="2">
        <v>45127</v>
      </c>
      <c r="AV48" s="2">
        <v>45145</v>
      </c>
      <c r="AW48" s="2">
        <v>45159</v>
      </c>
      <c r="AX48" s="2">
        <v>45215</v>
      </c>
      <c r="AY48" s="2">
        <v>45236</v>
      </c>
    </row>
    <row r="49" spans="1:51" ht="45" x14ac:dyDescent="0.25">
      <c r="A49" s="3" t="s">
        <v>15</v>
      </c>
      <c r="B49" s="3" t="s">
        <v>436</v>
      </c>
      <c r="C49" s="3" t="s">
        <v>197</v>
      </c>
      <c r="D49" s="3" t="s">
        <v>961</v>
      </c>
      <c r="E49" s="3" t="s">
        <v>28</v>
      </c>
      <c r="F49" s="3" t="s">
        <v>10</v>
      </c>
      <c r="G49" s="3" t="s">
        <v>960</v>
      </c>
      <c r="H49" s="3" t="s">
        <v>20</v>
      </c>
      <c r="I49" s="3" t="s">
        <v>7</v>
      </c>
      <c r="J49" s="3" t="s">
        <v>6</v>
      </c>
      <c r="K49" s="3" t="s">
        <v>25</v>
      </c>
      <c r="L49" s="3">
        <v>15</v>
      </c>
      <c r="M49" s="18" t="s">
        <v>959</v>
      </c>
      <c r="N49" s="4">
        <v>45039</v>
      </c>
      <c r="O49" s="17">
        <v>20232110083001</v>
      </c>
      <c r="P49" s="7">
        <v>45043</v>
      </c>
      <c r="Q49" s="6">
        <f>R49-1</f>
        <v>3</v>
      </c>
      <c r="R49" s="6">
        <f>NETWORKDAYS(N49,P49,AL49:AO49:AP49:AQ49:AR49:AS49:AT49:AU49:AV49:AW49:AX49:AY49)</f>
        <v>4</v>
      </c>
      <c r="S49" s="9" t="s">
        <v>18</v>
      </c>
      <c r="T49" s="3" t="s">
        <v>958</v>
      </c>
      <c r="U49" s="4">
        <v>45043</v>
      </c>
      <c r="V49" s="3" t="s">
        <v>2</v>
      </c>
      <c r="W49" s="3" t="s">
        <v>16</v>
      </c>
      <c r="X49" s="3" t="s">
        <v>1</v>
      </c>
      <c r="Y49" s="3" t="s">
        <v>1</v>
      </c>
      <c r="AL49" s="2">
        <v>44935</v>
      </c>
      <c r="AM49" s="2">
        <v>45005</v>
      </c>
      <c r="AN49" s="2">
        <v>45022</v>
      </c>
      <c r="AO49" s="2">
        <v>45023</v>
      </c>
      <c r="AP49" s="2">
        <v>45047</v>
      </c>
      <c r="AQ49" s="2">
        <v>45068</v>
      </c>
      <c r="AR49" s="2">
        <v>45089</v>
      </c>
      <c r="AS49" s="2">
        <v>45096</v>
      </c>
      <c r="AT49" s="2">
        <v>45110</v>
      </c>
      <c r="AU49" s="2">
        <v>45127</v>
      </c>
      <c r="AV49" s="2">
        <v>45145</v>
      </c>
      <c r="AW49" s="2">
        <v>45159</v>
      </c>
      <c r="AX49" s="2">
        <v>45215</v>
      </c>
      <c r="AY49" s="2">
        <v>45236</v>
      </c>
    </row>
    <row r="50" spans="1:51" ht="45" x14ac:dyDescent="0.25">
      <c r="A50" s="3" t="s">
        <v>15</v>
      </c>
      <c r="B50" s="3" t="s">
        <v>436</v>
      </c>
      <c r="C50" s="3" t="s">
        <v>13</v>
      </c>
      <c r="D50" s="3" t="s">
        <v>957</v>
      </c>
      <c r="E50" s="3" t="s">
        <v>11</v>
      </c>
      <c r="F50" s="3" t="s">
        <v>10</v>
      </c>
      <c r="G50" s="3" t="s">
        <v>956</v>
      </c>
      <c r="H50" s="3" t="s">
        <v>56</v>
      </c>
      <c r="I50" s="3" t="s">
        <v>7</v>
      </c>
      <c r="J50" s="3" t="s">
        <v>55</v>
      </c>
      <c r="K50" s="3" t="s">
        <v>50</v>
      </c>
      <c r="L50" s="3">
        <v>30</v>
      </c>
      <c r="M50" s="18" t="s">
        <v>955</v>
      </c>
      <c r="N50" s="4">
        <v>45040</v>
      </c>
      <c r="O50" s="17">
        <v>20232140086891</v>
      </c>
      <c r="P50" s="7">
        <v>45085</v>
      </c>
      <c r="Q50" s="6">
        <f>R50-1</f>
        <v>31</v>
      </c>
      <c r="R50" s="6">
        <f>NETWORKDAYS(N50,P50,AL50:AO50:AP50:AQ50:AR50:AS50:AT50:AU50:AV50:AW50:AX50:AY50)</f>
        <v>32</v>
      </c>
      <c r="S50" s="11" t="s">
        <v>217</v>
      </c>
      <c r="T50" s="3" t="s">
        <v>954</v>
      </c>
      <c r="U50" s="4">
        <v>45085</v>
      </c>
      <c r="V50" s="3" t="s">
        <v>2</v>
      </c>
      <c r="W50" s="3" t="s">
        <v>16</v>
      </c>
      <c r="X50" s="3" t="s">
        <v>1</v>
      </c>
      <c r="Y50" s="3"/>
      <c r="AL50" s="2">
        <v>44935</v>
      </c>
      <c r="AM50" s="2">
        <v>45005</v>
      </c>
      <c r="AN50" s="2">
        <v>45022</v>
      </c>
      <c r="AO50" s="2">
        <v>45023</v>
      </c>
      <c r="AP50" s="2">
        <v>45047</v>
      </c>
      <c r="AQ50" s="2">
        <v>45068</v>
      </c>
      <c r="AR50" s="2">
        <v>45089</v>
      </c>
      <c r="AS50" s="2">
        <v>45096</v>
      </c>
      <c r="AT50" s="2">
        <v>45110</v>
      </c>
      <c r="AU50" s="2">
        <v>45127</v>
      </c>
      <c r="AV50" s="2">
        <v>45145</v>
      </c>
      <c r="AW50" s="2">
        <v>45159</v>
      </c>
      <c r="AX50" s="2">
        <v>45215</v>
      </c>
      <c r="AY50" s="2">
        <v>45236</v>
      </c>
    </row>
    <row r="51" spans="1:51" ht="45" x14ac:dyDescent="0.25">
      <c r="A51" s="3" t="s">
        <v>15</v>
      </c>
      <c r="B51" s="3" t="s">
        <v>436</v>
      </c>
      <c r="C51" s="3" t="s">
        <v>432</v>
      </c>
      <c r="D51" s="3" t="s">
        <v>953</v>
      </c>
      <c r="E51" s="3" t="s">
        <v>28</v>
      </c>
      <c r="F51" s="3" t="s">
        <v>27</v>
      </c>
      <c r="G51" s="3" t="s">
        <v>952</v>
      </c>
      <c r="H51" s="3" t="s">
        <v>182</v>
      </c>
      <c r="I51" s="3" t="s">
        <v>7</v>
      </c>
      <c r="J51" s="3" t="s">
        <v>93</v>
      </c>
      <c r="K51" s="3" t="s">
        <v>25</v>
      </c>
      <c r="L51" s="3">
        <v>15</v>
      </c>
      <c r="M51" s="18" t="s">
        <v>951</v>
      </c>
      <c r="N51" s="4">
        <v>45040</v>
      </c>
      <c r="O51" s="17">
        <v>20232150084311</v>
      </c>
      <c r="P51" s="7">
        <v>45069</v>
      </c>
      <c r="Q51" s="6">
        <f>R51-1</f>
        <v>19</v>
      </c>
      <c r="R51" s="6">
        <f>NETWORKDAYS(N51,P51,AL51:AO51:AP51:AQ51:AR51:AS51:AT51:AU51:AV51:AW51:AX51:AY51)</f>
        <v>20</v>
      </c>
      <c r="S51" s="11" t="s">
        <v>217</v>
      </c>
      <c r="T51" s="3" t="s">
        <v>950</v>
      </c>
      <c r="U51" s="4">
        <v>45131</v>
      </c>
      <c r="V51" s="3" t="s">
        <v>2</v>
      </c>
      <c r="W51" s="3" t="s">
        <v>16</v>
      </c>
      <c r="X51" s="3" t="s">
        <v>1</v>
      </c>
      <c r="Y51" s="3"/>
      <c r="AL51" s="2">
        <v>44935</v>
      </c>
      <c r="AM51" s="2">
        <v>45005</v>
      </c>
      <c r="AN51" s="2">
        <v>45022</v>
      </c>
      <c r="AO51" s="2">
        <v>45023</v>
      </c>
      <c r="AP51" s="2">
        <v>45047</v>
      </c>
      <c r="AQ51" s="2">
        <v>45068</v>
      </c>
      <c r="AR51" s="2">
        <v>45089</v>
      </c>
      <c r="AS51" s="2">
        <v>45096</v>
      </c>
      <c r="AT51" s="2">
        <v>45110</v>
      </c>
      <c r="AU51" s="2">
        <v>45127</v>
      </c>
      <c r="AV51" s="2">
        <v>45145</v>
      </c>
      <c r="AW51" s="2">
        <v>45159</v>
      </c>
      <c r="AX51" s="2">
        <v>45215</v>
      </c>
      <c r="AY51" s="2">
        <v>45236</v>
      </c>
    </row>
    <row r="52" spans="1:51" ht="67.5" x14ac:dyDescent="0.25">
      <c r="A52" s="3" t="s">
        <v>15</v>
      </c>
      <c r="B52" s="3" t="s">
        <v>436</v>
      </c>
      <c r="C52" s="3" t="s">
        <v>13</v>
      </c>
      <c r="D52" s="3" t="s">
        <v>949</v>
      </c>
      <c r="E52" s="3" t="s">
        <v>11</v>
      </c>
      <c r="F52" s="3" t="s">
        <v>10</v>
      </c>
      <c r="G52" s="3" t="s">
        <v>948</v>
      </c>
      <c r="H52" s="3" t="s">
        <v>947</v>
      </c>
      <c r="I52" s="3" t="s">
        <v>7</v>
      </c>
      <c r="J52" s="3" t="s">
        <v>93</v>
      </c>
      <c r="K52" s="3" t="s">
        <v>5</v>
      </c>
      <c r="L52" s="3">
        <v>15</v>
      </c>
      <c r="M52" s="18" t="s">
        <v>946</v>
      </c>
      <c r="N52" s="4">
        <v>45040</v>
      </c>
      <c r="O52" s="17" t="s">
        <v>945</v>
      </c>
      <c r="P52" s="7">
        <v>45055</v>
      </c>
      <c r="Q52" s="6">
        <f>R52-1</f>
        <v>10</v>
      </c>
      <c r="R52" s="6">
        <f>NETWORKDAYS(N52,P52,AL52:AO52:AP52:AQ52:AR52:AS52:AT52:AU52:AV52:AW52:AX52:AY52)</f>
        <v>11</v>
      </c>
      <c r="S52" s="9" t="s">
        <v>18</v>
      </c>
      <c r="T52" s="3" t="s">
        <v>944</v>
      </c>
      <c r="U52" s="4">
        <v>45131</v>
      </c>
      <c r="V52" s="3" t="s">
        <v>2</v>
      </c>
      <c r="W52" s="3" t="s">
        <v>16</v>
      </c>
      <c r="X52" s="3" t="s">
        <v>1</v>
      </c>
      <c r="Y52" s="3"/>
      <c r="AL52" s="2">
        <v>44935</v>
      </c>
      <c r="AM52" s="2">
        <v>45005</v>
      </c>
      <c r="AN52" s="2">
        <v>45022</v>
      </c>
      <c r="AO52" s="2">
        <v>45023</v>
      </c>
      <c r="AP52" s="2">
        <v>45047</v>
      </c>
      <c r="AQ52" s="2">
        <v>45068</v>
      </c>
      <c r="AR52" s="2">
        <v>45089</v>
      </c>
      <c r="AS52" s="2">
        <v>45096</v>
      </c>
      <c r="AT52" s="2">
        <v>45110</v>
      </c>
      <c r="AU52" s="2">
        <v>45127</v>
      </c>
      <c r="AV52" s="2">
        <v>45145</v>
      </c>
      <c r="AW52" s="2">
        <v>45159</v>
      </c>
      <c r="AX52" s="2">
        <v>45215</v>
      </c>
      <c r="AY52" s="2">
        <v>45236</v>
      </c>
    </row>
    <row r="53" spans="1:51" ht="45" x14ac:dyDescent="0.25">
      <c r="A53" s="3" t="s">
        <v>15</v>
      </c>
      <c r="B53" s="3" t="s">
        <v>436</v>
      </c>
      <c r="C53" s="3" t="s">
        <v>576</v>
      </c>
      <c r="D53" s="3" t="s">
        <v>943</v>
      </c>
      <c r="E53" s="3" t="s">
        <v>58</v>
      </c>
      <c r="F53" s="3" t="s">
        <v>10</v>
      </c>
      <c r="G53" s="3" t="s">
        <v>942</v>
      </c>
      <c r="H53" s="3" t="s">
        <v>20</v>
      </c>
      <c r="I53" s="3" t="s">
        <v>7</v>
      </c>
      <c r="J53" s="3" t="s">
        <v>6</v>
      </c>
      <c r="K53" s="3" t="s">
        <v>50</v>
      </c>
      <c r="L53" s="3">
        <v>30</v>
      </c>
      <c r="M53" s="18" t="s">
        <v>941</v>
      </c>
      <c r="N53" s="4">
        <v>45040</v>
      </c>
      <c r="O53" s="17">
        <v>20232110083081</v>
      </c>
      <c r="P53" s="7">
        <v>45085</v>
      </c>
      <c r="Q53" s="6">
        <f>R53-1</f>
        <v>31</v>
      </c>
      <c r="R53" s="6">
        <f>NETWORKDAYS(N53,P53,AL53:AO53:AP53:AQ53:AR53:AS53:AT53:AU53:AV53:AW53:AX53:AY53)</f>
        <v>32</v>
      </c>
      <c r="S53" s="11" t="s">
        <v>217</v>
      </c>
      <c r="T53" s="3" t="s">
        <v>940</v>
      </c>
      <c r="U53" s="4">
        <v>45085</v>
      </c>
      <c r="V53" s="3" t="s">
        <v>2</v>
      </c>
      <c r="W53" s="3" t="s">
        <v>16</v>
      </c>
      <c r="X53" s="3" t="s">
        <v>1</v>
      </c>
      <c r="Y53" s="3"/>
      <c r="AL53" s="2">
        <v>44935</v>
      </c>
      <c r="AM53" s="2">
        <v>45005</v>
      </c>
      <c r="AN53" s="2">
        <v>45022</v>
      </c>
      <c r="AO53" s="2">
        <v>45023</v>
      </c>
      <c r="AP53" s="2">
        <v>45047</v>
      </c>
      <c r="AQ53" s="2">
        <v>45068</v>
      </c>
      <c r="AR53" s="2">
        <v>45089</v>
      </c>
      <c r="AS53" s="2">
        <v>45096</v>
      </c>
      <c r="AT53" s="2">
        <v>45110</v>
      </c>
      <c r="AU53" s="2">
        <v>45127</v>
      </c>
      <c r="AV53" s="2">
        <v>45145</v>
      </c>
      <c r="AW53" s="2">
        <v>45159</v>
      </c>
      <c r="AX53" s="2">
        <v>45215</v>
      </c>
      <c r="AY53" s="2">
        <v>45236</v>
      </c>
    </row>
    <row r="54" spans="1:51" ht="45" x14ac:dyDescent="0.25">
      <c r="A54" s="3" t="s">
        <v>15</v>
      </c>
      <c r="B54" s="3" t="s">
        <v>436</v>
      </c>
      <c r="C54" s="3" t="s">
        <v>41</v>
      </c>
      <c r="D54" s="3" t="s">
        <v>939</v>
      </c>
      <c r="E54" s="3" t="s">
        <v>11</v>
      </c>
      <c r="F54" s="3" t="s">
        <v>10</v>
      </c>
      <c r="G54" s="3" t="s">
        <v>504</v>
      </c>
      <c r="H54" s="3" t="s">
        <v>132</v>
      </c>
      <c r="I54" s="3" t="s">
        <v>7</v>
      </c>
      <c r="J54" s="3" t="s">
        <v>6</v>
      </c>
      <c r="K54" s="3" t="s">
        <v>5</v>
      </c>
      <c r="L54" s="3">
        <v>15</v>
      </c>
      <c r="M54" s="18" t="s">
        <v>938</v>
      </c>
      <c r="N54" s="4">
        <v>45041</v>
      </c>
      <c r="O54" s="17">
        <v>20232110086491</v>
      </c>
      <c r="P54" s="7">
        <v>45084</v>
      </c>
      <c r="Q54" s="6">
        <f>R54-1</f>
        <v>29</v>
      </c>
      <c r="R54" s="6">
        <f>NETWORKDAYS(N54,P54,AL54:AO54:AP54:AQ54:AR54:AS54:AT54:AU54:AV54:AW54:AX54:AY54)</f>
        <v>30</v>
      </c>
      <c r="S54" s="11" t="s">
        <v>217</v>
      </c>
      <c r="T54" s="3" t="s">
        <v>937</v>
      </c>
      <c r="U54" s="4">
        <v>45084</v>
      </c>
      <c r="V54" s="3" t="s">
        <v>2</v>
      </c>
      <c r="W54" s="3" t="s">
        <v>16</v>
      </c>
      <c r="X54" s="3" t="s">
        <v>1</v>
      </c>
      <c r="Y54" s="3"/>
      <c r="AL54" s="2">
        <v>44935</v>
      </c>
      <c r="AM54" s="2">
        <v>45005</v>
      </c>
      <c r="AN54" s="2">
        <v>45022</v>
      </c>
      <c r="AO54" s="2">
        <v>45023</v>
      </c>
      <c r="AP54" s="2">
        <v>45047</v>
      </c>
      <c r="AQ54" s="2">
        <v>45068</v>
      </c>
      <c r="AR54" s="2">
        <v>45089</v>
      </c>
      <c r="AS54" s="2">
        <v>45096</v>
      </c>
      <c r="AT54" s="2">
        <v>45110</v>
      </c>
      <c r="AU54" s="2">
        <v>45127</v>
      </c>
      <c r="AV54" s="2">
        <v>45145</v>
      </c>
      <c r="AW54" s="2">
        <v>45159</v>
      </c>
      <c r="AX54" s="2">
        <v>45215</v>
      </c>
      <c r="AY54" s="2">
        <v>45236</v>
      </c>
    </row>
    <row r="55" spans="1:51" ht="45" x14ac:dyDescent="0.25">
      <c r="A55" s="3" t="s">
        <v>15</v>
      </c>
      <c r="B55" s="3" t="s">
        <v>436</v>
      </c>
      <c r="C55" s="3" t="s">
        <v>936</v>
      </c>
      <c r="D55" s="3" t="s">
        <v>935</v>
      </c>
      <c r="E55" s="3" t="s">
        <v>28</v>
      </c>
      <c r="F55" s="3" t="s">
        <v>138</v>
      </c>
      <c r="G55" s="3" t="s">
        <v>934</v>
      </c>
      <c r="H55" s="3" t="s">
        <v>311</v>
      </c>
      <c r="I55" s="3" t="s">
        <v>7</v>
      </c>
      <c r="J55" s="3" t="s">
        <v>93</v>
      </c>
      <c r="K55" s="3" t="s">
        <v>62</v>
      </c>
      <c r="L55" s="3">
        <v>10</v>
      </c>
      <c r="M55" s="18" t="s">
        <v>933</v>
      </c>
      <c r="N55" s="4">
        <v>45041</v>
      </c>
      <c r="O55" s="17">
        <v>20232110083241</v>
      </c>
      <c r="P55" s="7">
        <v>45057</v>
      </c>
      <c r="Q55" s="6">
        <f>R55-1</f>
        <v>11</v>
      </c>
      <c r="R55" s="6">
        <f>NETWORKDAYS(N55,P55,AL55:AO55:AP55:AQ55:AR55:AS55:AT55:AU55:AV55:AW55:AX55:AY55)</f>
        <v>12</v>
      </c>
      <c r="S55" s="11" t="s">
        <v>217</v>
      </c>
      <c r="T55" s="3" t="s">
        <v>932</v>
      </c>
      <c r="U55" s="4">
        <v>45131</v>
      </c>
      <c r="V55" s="3" t="s">
        <v>2</v>
      </c>
      <c r="W55" s="3" t="s">
        <v>16</v>
      </c>
      <c r="X55" s="3" t="s">
        <v>1</v>
      </c>
      <c r="Y55" s="3"/>
      <c r="AL55" s="2">
        <v>44935</v>
      </c>
      <c r="AM55" s="2">
        <v>45005</v>
      </c>
      <c r="AN55" s="2">
        <v>45022</v>
      </c>
      <c r="AO55" s="2">
        <v>45023</v>
      </c>
      <c r="AP55" s="2">
        <v>45047</v>
      </c>
      <c r="AQ55" s="2">
        <v>45068</v>
      </c>
      <c r="AR55" s="2">
        <v>45089</v>
      </c>
      <c r="AS55" s="2">
        <v>45096</v>
      </c>
      <c r="AT55" s="2">
        <v>45110</v>
      </c>
      <c r="AU55" s="2">
        <v>45127</v>
      </c>
      <c r="AV55" s="2">
        <v>45145</v>
      </c>
      <c r="AW55" s="2">
        <v>45159</v>
      </c>
      <c r="AX55" s="2">
        <v>45215</v>
      </c>
      <c r="AY55" s="2">
        <v>45236</v>
      </c>
    </row>
    <row r="56" spans="1:51" ht="45" x14ac:dyDescent="0.25">
      <c r="A56" s="3" t="s">
        <v>15</v>
      </c>
      <c r="B56" s="3" t="s">
        <v>436</v>
      </c>
      <c r="C56" s="3" t="s">
        <v>48</v>
      </c>
      <c r="D56" s="3" t="s">
        <v>931</v>
      </c>
      <c r="E56" s="3" t="s">
        <v>11</v>
      </c>
      <c r="F56" s="3" t="s">
        <v>73</v>
      </c>
      <c r="G56" s="3" t="s">
        <v>882</v>
      </c>
      <c r="H56" s="3" t="s">
        <v>56</v>
      </c>
      <c r="I56" s="3" t="s">
        <v>7</v>
      </c>
      <c r="J56" s="3" t="s">
        <v>55</v>
      </c>
      <c r="K56" s="3" t="s">
        <v>5</v>
      </c>
      <c r="L56" s="3">
        <v>15</v>
      </c>
      <c r="M56" s="18" t="s">
        <v>930</v>
      </c>
      <c r="N56" s="4">
        <v>45041</v>
      </c>
      <c r="O56" s="17">
        <v>20232140082891</v>
      </c>
      <c r="P56" s="7">
        <v>45042</v>
      </c>
      <c r="Q56" s="6">
        <f>R56-1</f>
        <v>1</v>
      </c>
      <c r="R56" s="6">
        <f>NETWORKDAYS(N56,P56,AL56:AO56:AP56:AQ56:AR56:AS56:AT56:AU56:AV56:AW56:AX56:AY56)</f>
        <v>2</v>
      </c>
      <c r="S56" s="9" t="s">
        <v>18</v>
      </c>
      <c r="T56" s="3" t="s">
        <v>929</v>
      </c>
      <c r="U56" s="4">
        <v>45042</v>
      </c>
      <c r="V56" s="3" t="s">
        <v>2</v>
      </c>
      <c r="W56" s="3" t="s">
        <v>16</v>
      </c>
      <c r="X56" s="3" t="s">
        <v>1</v>
      </c>
      <c r="Y56" s="3" t="s">
        <v>1</v>
      </c>
      <c r="AL56" s="2">
        <v>44935</v>
      </c>
      <c r="AM56" s="2">
        <v>45005</v>
      </c>
      <c r="AN56" s="2">
        <v>45022</v>
      </c>
      <c r="AO56" s="2">
        <v>45023</v>
      </c>
      <c r="AP56" s="2">
        <v>45047</v>
      </c>
      <c r="AQ56" s="2">
        <v>45068</v>
      </c>
      <c r="AR56" s="2">
        <v>45089</v>
      </c>
      <c r="AS56" s="2">
        <v>45096</v>
      </c>
      <c r="AT56" s="2">
        <v>45110</v>
      </c>
      <c r="AU56" s="2">
        <v>45127</v>
      </c>
      <c r="AV56" s="2">
        <v>45145</v>
      </c>
      <c r="AW56" s="2">
        <v>45159</v>
      </c>
      <c r="AX56" s="2">
        <v>45215</v>
      </c>
      <c r="AY56" s="2">
        <v>45236</v>
      </c>
    </row>
    <row r="57" spans="1:51" ht="45" x14ac:dyDescent="0.25">
      <c r="A57" s="3" t="s">
        <v>15</v>
      </c>
      <c r="B57" s="3" t="s">
        <v>436</v>
      </c>
      <c r="C57" s="3" t="s">
        <v>41</v>
      </c>
      <c r="D57" s="3" t="s">
        <v>928</v>
      </c>
      <c r="E57" s="3" t="s">
        <v>886</v>
      </c>
      <c r="F57" s="3" t="s">
        <v>122</v>
      </c>
      <c r="G57" s="3" t="s">
        <v>927</v>
      </c>
      <c r="H57" s="3" t="s">
        <v>106</v>
      </c>
      <c r="I57" s="3" t="s">
        <v>171</v>
      </c>
      <c r="J57" s="8" t="s">
        <v>170</v>
      </c>
      <c r="K57" s="3" t="s">
        <v>595</v>
      </c>
      <c r="L57" s="3">
        <v>5</v>
      </c>
      <c r="M57" s="18" t="s">
        <v>926</v>
      </c>
      <c r="N57" s="4">
        <v>45041</v>
      </c>
      <c r="O57" s="17"/>
      <c r="P57" s="7">
        <v>45078</v>
      </c>
      <c r="Q57" s="6">
        <f>R57-1</f>
        <v>25</v>
      </c>
      <c r="R57" s="6">
        <f>NETWORKDAYS(N57,P57,AL57:AO57:AP57:AQ57:AR57:AS57:AT57:AU57:AV57:AW57:AX57:AY57)</f>
        <v>26</v>
      </c>
      <c r="S57" s="10" t="s">
        <v>31</v>
      </c>
      <c r="T57" s="3"/>
      <c r="U57" s="4"/>
      <c r="V57" s="3"/>
      <c r="W57" s="3"/>
      <c r="X57" s="3"/>
      <c r="Y57" s="3" t="s">
        <v>925</v>
      </c>
      <c r="AL57" s="2">
        <v>44935</v>
      </c>
      <c r="AM57" s="2">
        <v>45005</v>
      </c>
      <c r="AN57" s="2">
        <v>45022</v>
      </c>
      <c r="AO57" s="2">
        <v>45023</v>
      </c>
      <c r="AP57" s="2">
        <v>45047</v>
      </c>
      <c r="AQ57" s="2">
        <v>45068</v>
      </c>
      <c r="AR57" s="2">
        <v>45089</v>
      </c>
      <c r="AS57" s="2">
        <v>45096</v>
      </c>
      <c r="AT57" s="2">
        <v>45110</v>
      </c>
      <c r="AU57" s="2">
        <v>45127</v>
      </c>
      <c r="AV57" s="2">
        <v>45145</v>
      </c>
      <c r="AW57" s="2">
        <v>45159</v>
      </c>
      <c r="AX57" s="2">
        <v>45215</v>
      </c>
      <c r="AY57" s="2">
        <v>45236</v>
      </c>
    </row>
    <row r="58" spans="1:51" ht="56.25" x14ac:dyDescent="0.25">
      <c r="A58" s="3" t="s">
        <v>15</v>
      </c>
      <c r="B58" s="3" t="s">
        <v>436</v>
      </c>
      <c r="C58" s="3" t="s">
        <v>48</v>
      </c>
      <c r="D58" s="3" t="s">
        <v>281</v>
      </c>
      <c r="E58" s="3" t="s">
        <v>58</v>
      </c>
      <c r="F58" s="3" t="s">
        <v>27</v>
      </c>
      <c r="G58" s="3" t="s">
        <v>924</v>
      </c>
      <c r="H58" s="3" t="s">
        <v>923</v>
      </c>
      <c r="I58" s="3" t="s">
        <v>7</v>
      </c>
      <c r="J58" s="3" t="s">
        <v>6</v>
      </c>
      <c r="K58" s="3" t="s">
        <v>62</v>
      </c>
      <c r="L58" s="3">
        <v>10</v>
      </c>
      <c r="M58" s="18" t="s">
        <v>922</v>
      </c>
      <c r="N58" s="4">
        <v>45042</v>
      </c>
      <c r="O58" s="17">
        <v>20232110082861</v>
      </c>
      <c r="P58" s="7">
        <v>45078</v>
      </c>
      <c r="Q58" s="6">
        <f>R58-1</f>
        <v>24</v>
      </c>
      <c r="R58" s="6">
        <f>NETWORKDAYS(N58,P58,AL58:AO58:AP58:AQ58:AR58:AS58:AT58:AU58:AV58:AW58:AX58:AY58)</f>
        <v>25</v>
      </c>
      <c r="S58" s="10" t="s">
        <v>31</v>
      </c>
      <c r="T58" s="3" t="s">
        <v>921</v>
      </c>
      <c r="U58" s="4" t="s">
        <v>1</v>
      </c>
      <c r="V58" s="3" t="s">
        <v>90</v>
      </c>
      <c r="W58" s="3" t="s">
        <v>1</v>
      </c>
      <c r="X58" s="3" t="s">
        <v>1</v>
      </c>
      <c r="Y58" s="3" t="s">
        <v>920</v>
      </c>
      <c r="AL58" s="2">
        <v>44935</v>
      </c>
      <c r="AM58" s="2">
        <v>45005</v>
      </c>
      <c r="AN58" s="2">
        <v>45022</v>
      </c>
      <c r="AO58" s="2">
        <v>45023</v>
      </c>
      <c r="AP58" s="2">
        <v>45047</v>
      </c>
      <c r="AQ58" s="2">
        <v>45068</v>
      </c>
      <c r="AR58" s="2">
        <v>45089</v>
      </c>
      <c r="AS58" s="2">
        <v>45096</v>
      </c>
      <c r="AT58" s="2">
        <v>45110</v>
      </c>
      <c r="AU58" s="2">
        <v>45127</v>
      </c>
      <c r="AV58" s="2">
        <v>45145</v>
      </c>
      <c r="AW58" s="2">
        <v>45159</v>
      </c>
      <c r="AX58" s="2">
        <v>45215</v>
      </c>
      <c r="AY58" s="2">
        <v>45236</v>
      </c>
    </row>
    <row r="59" spans="1:51" ht="45" x14ac:dyDescent="0.25">
      <c r="A59" s="3" t="s">
        <v>15</v>
      </c>
      <c r="B59" s="3" t="s">
        <v>436</v>
      </c>
      <c r="C59" s="3" t="s">
        <v>67</v>
      </c>
      <c r="D59" s="3" t="s">
        <v>264</v>
      </c>
      <c r="E59" s="3" t="s">
        <v>11</v>
      </c>
      <c r="F59" s="3" t="s">
        <v>10</v>
      </c>
      <c r="G59" s="3" t="s">
        <v>919</v>
      </c>
      <c r="H59" s="3" t="s">
        <v>20</v>
      </c>
      <c r="I59" s="3" t="s">
        <v>7</v>
      </c>
      <c r="J59" s="3" t="s">
        <v>6</v>
      </c>
      <c r="K59" s="3" t="s">
        <v>5</v>
      </c>
      <c r="L59" s="3">
        <v>15</v>
      </c>
      <c r="M59" s="18" t="s">
        <v>918</v>
      </c>
      <c r="N59" s="4">
        <v>45042</v>
      </c>
      <c r="O59" s="17">
        <v>20232110086381</v>
      </c>
      <c r="P59" s="7">
        <v>45084</v>
      </c>
      <c r="Q59" s="6">
        <f>R59-1</f>
        <v>28</v>
      </c>
      <c r="R59" s="6">
        <f>NETWORKDAYS(N59,P59,AL59:AO59:AP59:AQ59:AR59:AS59:AT59:AU59:AV59:AW59:AX59:AY59)</f>
        <v>29</v>
      </c>
      <c r="S59" s="11" t="s">
        <v>217</v>
      </c>
      <c r="T59" s="3" t="s">
        <v>917</v>
      </c>
      <c r="U59" s="4">
        <v>45084</v>
      </c>
      <c r="V59" s="3" t="s">
        <v>2</v>
      </c>
      <c r="W59" s="3" t="s">
        <v>16</v>
      </c>
      <c r="X59" s="3" t="s">
        <v>1</v>
      </c>
      <c r="Y59" s="3"/>
      <c r="AL59" s="2">
        <v>44935</v>
      </c>
      <c r="AM59" s="2">
        <v>45005</v>
      </c>
      <c r="AN59" s="2">
        <v>45022</v>
      </c>
      <c r="AO59" s="2">
        <v>45023</v>
      </c>
      <c r="AP59" s="2">
        <v>45047</v>
      </c>
      <c r="AQ59" s="2">
        <v>45068</v>
      </c>
      <c r="AR59" s="2">
        <v>45089</v>
      </c>
      <c r="AS59" s="2">
        <v>45096</v>
      </c>
      <c r="AT59" s="2">
        <v>45110</v>
      </c>
      <c r="AU59" s="2">
        <v>45127</v>
      </c>
      <c r="AV59" s="2">
        <v>45145</v>
      </c>
      <c r="AW59" s="2">
        <v>45159</v>
      </c>
      <c r="AX59" s="2">
        <v>45215</v>
      </c>
      <c r="AY59" s="2">
        <v>45236</v>
      </c>
    </row>
    <row r="60" spans="1:51" ht="45" x14ac:dyDescent="0.25">
      <c r="A60" s="3" t="s">
        <v>15</v>
      </c>
      <c r="B60" s="3" t="s">
        <v>572</v>
      </c>
      <c r="C60" s="3" t="s">
        <v>48</v>
      </c>
      <c r="D60" s="3" t="s">
        <v>916</v>
      </c>
      <c r="E60" s="3" t="s">
        <v>28</v>
      </c>
      <c r="F60" s="3" t="s">
        <v>10</v>
      </c>
      <c r="G60" s="3" t="s">
        <v>915</v>
      </c>
      <c r="H60" s="3" t="s">
        <v>132</v>
      </c>
      <c r="I60" s="3" t="s">
        <v>7</v>
      </c>
      <c r="J60" s="3" t="s">
        <v>6</v>
      </c>
      <c r="K60" s="3" t="s">
        <v>25</v>
      </c>
      <c r="L60" s="3">
        <v>15</v>
      </c>
      <c r="M60" s="18" t="s">
        <v>914</v>
      </c>
      <c r="N60" s="4">
        <v>45043</v>
      </c>
      <c r="O60" s="17">
        <v>20232110085091</v>
      </c>
      <c r="P60" s="7">
        <v>45069</v>
      </c>
      <c r="Q60" s="6">
        <f>R60-1</f>
        <v>16</v>
      </c>
      <c r="R60" s="6">
        <f>NETWORKDAYS(N60,P60,AL60:AO60:AP60:AQ60:AR60:AS60:AT60:AU60:AV60:AW60:AX60:AY60)</f>
        <v>17</v>
      </c>
      <c r="S60" s="11" t="s">
        <v>217</v>
      </c>
      <c r="T60" s="3" t="s">
        <v>913</v>
      </c>
      <c r="U60" s="4">
        <v>45131</v>
      </c>
      <c r="V60" s="3" t="s">
        <v>2</v>
      </c>
      <c r="W60" s="3" t="s">
        <v>16</v>
      </c>
      <c r="X60" s="3" t="s">
        <v>1</v>
      </c>
      <c r="Y60" s="3"/>
      <c r="AL60" s="2">
        <v>44935</v>
      </c>
      <c r="AM60" s="2">
        <v>45005</v>
      </c>
      <c r="AN60" s="2">
        <v>45022</v>
      </c>
      <c r="AO60" s="2">
        <v>45023</v>
      </c>
      <c r="AP60" s="2">
        <v>45047</v>
      </c>
      <c r="AQ60" s="2">
        <v>45068</v>
      </c>
      <c r="AR60" s="2">
        <v>45089</v>
      </c>
      <c r="AS60" s="2">
        <v>45096</v>
      </c>
      <c r="AT60" s="2">
        <v>45110</v>
      </c>
      <c r="AU60" s="2">
        <v>45127</v>
      </c>
      <c r="AV60" s="2">
        <v>45145</v>
      </c>
      <c r="AW60" s="2">
        <v>45159</v>
      </c>
      <c r="AX60" s="2">
        <v>45215</v>
      </c>
      <c r="AY60" s="2">
        <v>45236</v>
      </c>
    </row>
    <row r="61" spans="1:51" ht="45" x14ac:dyDescent="0.25">
      <c r="A61" s="3" t="s">
        <v>15</v>
      </c>
      <c r="B61" s="3" t="s">
        <v>572</v>
      </c>
      <c r="C61" s="3" t="s">
        <v>53</v>
      </c>
      <c r="D61" s="3" t="s">
        <v>909</v>
      </c>
      <c r="E61" s="3" t="s">
        <v>58</v>
      </c>
      <c r="F61" s="3" t="s">
        <v>27</v>
      </c>
      <c r="G61" s="3" t="s">
        <v>912</v>
      </c>
      <c r="H61" s="3" t="s">
        <v>132</v>
      </c>
      <c r="I61" s="3" t="s">
        <v>7</v>
      </c>
      <c r="J61" s="3" t="s">
        <v>6</v>
      </c>
      <c r="K61" s="3" t="s">
        <v>25</v>
      </c>
      <c r="L61" s="3">
        <v>15</v>
      </c>
      <c r="M61" s="18" t="s">
        <v>911</v>
      </c>
      <c r="N61" s="4">
        <v>45043</v>
      </c>
      <c r="O61" s="17">
        <v>20232110083311</v>
      </c>
      <c r="P61" s="7">
        <v>45055</v>
      </c>
      <c r="Q61" s="6">
        <f>R61-1</f>
        <v>7</v>
      </c>
      <c r="R61" s="6">
        <f>NETWORKDAYS(N61,P61,AL61:AO61:AP61:AQ61:AR61:AS61:AT61:AU61:AV61:AW61:AX61:AY61)</f>
        <v>8</v>
      </c>
      <c r="S61" s="9" t="s">
        <v>18</v>
      </c>
      <c r="T61" s="3" t="s">
        <v>910</v>
      </c>
      <c r="U61" s="4">
        <v>45131</v>
      </c>
      <c r="V61" s="3" t="s">
        <v>2</v>
      </c>
      <c r="W61" s="3" t="s">
        <v>16</v>
      </c>
      <c r="X61" s="3" t="s">
        <v>1</v>
      </c>
      <c r="Y61" s="3"/>
      <c r="AL61" s="2">
        <v>44935</v>
      </c>
      <c r="AM61" s="2">
        <v>45005</v>
      </c>
      <c r="AN61" s="2">
        <v>45022</v>
      </c>
      <c r="AO61" s="2">
        <v>45023</v>
      </c>
      <c r="AP61" s="2">
        <v>45047</v>
      </c>
      <c r="AQ61" s="2">
        <v>45068</v>
      </c>
      <c r="AR61" s="2">
        <v>45089</v>
      </c>
      <c r="AS61" s="2">
        <v>45096</v>
      </c>
      <c r="AT61" s="2">
        <v>45110</v>
      </c>
      <c r="AU61" s="2">
        <v>45127</v>
      </c>
      <c r="AV61" s="2">
        <v>45145</v>
      </c>
      <c r="AW61" s="2">
        <v>45159</v>
      </c>
      <c r="AX61" s="2">
        <v>45215</v>
      </c>
      <c r="AY61" s="2">
        <v>45236</v>
      </c>
    </row>
    <row r="62" spans="1:51" ht="45" x14ac:dyDescent="0.25">
      <c r="A62" s="3" t="s">
        <v>15</v>
      </c>
      <c r="B62" s="3" t="s">
        <v>572</v>
      </c>
      <c r="C62" s="3" t="s">
        <v>53</v>
      </c>
      <c r="D62" s="3" t="s">
        <v>909</v>
      </c>
      <c r="E62" s="3" t="s">
        <v>58</v>
      </c>
      <c r="F62" s="3" t="s">
        <v>27</v>
      </c>
      <c r="G62" s="3" t="s">
        <v>908</v>
      </c>
      <c r="H62" s="3" t="s">
        <v>132</v>
      </c>
      <c r="I62" s="3" t="s">
        <v>7</v>
      </c>
      <c r="J62" s="3" t="s">
        <v>6</v>
      </c>
      <c r="K62" s="3" t="s">
        <v>25</v>
      </c>
      <c r="L62" s="3">
        <v>15</v>
      </c>
      <c r="M62" s="18" t="s">
        <v>907</v>
      </c>
      <c r="N62" s="4">
        <v>45043</v>
      </c>
      <c r="O62" s="17">
        <v>20232110084041</v>
      </c>
      <c r="P62" s="7">
        <v>45069</v>
      </c>
      <c r="Q62" s="6">
        <f>R62-1</f>
        <v>16</v>
      </c>
      <c r="R62" s="6">
        <f>NETWORKDAYS(N62,P62,AL62:AO62:AP62:AQ62:AR62:AS62:AT62:AU62:AV62:AW62:AX62:AY62)</f>
        <v>17</v>
      </c>
      <c r="S62" s="11" t="s">
        <v>217</v>
      </c>
      <c r="T62" s="3" t="s">
        <v>906</v>
      </c>
      <c r="U62" s="4">
        <v>45131</v>
      </c>
      <c r="V62" s="3" t="s">
        <v>2</v>
      </c>
      <c r="W62" s="3" t="s">
        <v>16</v>
      </c>
      <c r="X62" s="3" t="s">
        <v>1</v>
      </c>
      <c r="Y62" s="3"/>
      <c r="AL62" s="2">
        <v>44935</v>
      </c>
      <c r="AM62" s="2">
        <v>45005</v>
      </c>
      <c r="AN62" s="2">
        <v>45022</v>
      </c>
      <c r="AO62" s="2">
        <v>45023</v>
      </c>
      <c r="AP62" s="2">
        <v>45047</v>
      </c>
      <c r="AQ62" s="2">
        <v>45068</v>
      </c>
      <c r="AR62" s="2">
        <v>45089</v>
      </c>
      <c r="AS62" s="2">
        <v>45096</v>
      </c>
      <c r="AT62" s="2">
        <v>45110</v>
      </c>
      <c r="AU62" s="2">
        <v>45127</v>
      </c>
      <c r="AV62" s="2">
        <v>45145</v>
      </c>
      <c r="AW62" s="2">
        <v>45159</v>
      </c>
      <c r="AX62" s="2">
        <v>45215</v>
      </c>
      <c r="AY62" s="2">
        <v>45236</v>
      </c>
    </row>
    <row r="63" spans="1:51" ht="45" x14ac:dyDescent="0.25">
      <c r="A63" s="3" t="s">
        <v>15</v>
      </c>
      <c r="B63" s="3" t="s">
        <v>436</v>
      </c>
      <c r="C63" s="3" t="s">
        <v>41</v>
      </c>
      <c r="D63" s="3" t="s">
        <v>905</v>
      </c>
      <c r="E63" s="3" t="s">
        <v>189</v>
      </c>
      <c r="F63" s="3" t="s">
        <v>10</v>
      </c>
      <c r="G63" s="3" t="s">
        <v>904</v>
      </c>
      <c r="H63" s="3" t="s">
        <v>56</v>
      </c>
      <c r="I63" s="3" t="s">
        <v>7</v>
      </c>
      <c r="J63" s="3" t="s">
        <v>55</v>
      </c>
      <c r="K63" s="3" t="s">
        <v>5</v>
      </c>
      <c r="L63" s="3">
        <v>15</v>
      </c>
      <c r="M63" s="18" t="s">
        <v>903</v>
      </c>
      <c r="N63" s="4">
        <v>45043</v>
      </c>
      <c r="O63" s="17">
        <v>20232140086451</v>
      </c>
      <c r="P63" s="7">
        <v>45085</v>
      </c>
      <c r="Q63" s="6">
        <f>R63-1</f>
        <v>28</v>
      </c>
      <c r="R63" s="6">
        <f>NETWORKDAYS(N63,P63,AL63:AO63:AP63:AQ63:AR63:AS63:AT63:AU63:AV63:AW63:AX63:AY63)</f>
        <v>29</v>
      </c>
      <c r="S63" s="11" t="s">
        <v>217</v>
      </c>
      <c r="T63" s="3" t="s">
        <v>902</v>
      </c>
      <c r="U63" s="4">
        <v>45085</v>
      </c>
      <c r="V63" s="3" t="s">
        <v>2</v>
      </c>
      <c r="W63" s="3" t="s">
        <v>16</v>
      </c>
      <c r="X63" s="3" t="s">
        <v>1</v>
      </c>
      <c r="Y63" s="3"/>
      <c r="AL63" s="2">
        <v>44935</v>
      </c>
      <c r="AM63" s="2">
        <v>45005</v>
      </c>
      <c r="AN63" s="2">
        <v>45022</v>
      </c>
      <c r="AO63" s="2">
        <v>45023</v>
      </c>
      <c r="AP63" s="2">
        <v>45047</v>
      </c>
      <c r="AQ63" s="2">
        <v>45068</v>
      </c>
      <c r="AR63" s="2">
        <v>45089</v>
      </c>
      <c r="AS63" s="2">
        <v>45096</v>
      </c>
      <c r="AT63" s="2">
        <v>45110</v>
      </c>
      <c r="AU63" s="2">
        <v>45127</v>
      </c>
      <c r="AV63" s="2">
        <v>45145</v>
      </c>
      <c r="AW63" s="2">
        <v>45159</v>
      </c>
      <c r="AX63" s="2">
        <v>45215</v>
      </c>
      <c r="AY63" s="2">
        <v>45236</v>
      </c>
    </row>
    <row r="64" spans="1:51" ht="45" x14ac:dyDescent="0.25">
      <c r="A64" s="3" t="s">
        <v>15</v>
      </c>
      <c r="B64" s="3" t="s">
        <v>436</v>
      </c>
      <c r="C64" s="3" t="s">
        <v>41</v>
      </c>
      <c r="D64" s="3" t="s">
        <v>901</v>
      </c>
      <c r="E64" s="3" t="s">
        <v>11</v>
      </c>
      <c r="F64" s="3" t="s">
        <v>122</v>
      </c>
      <c r="G64" s="3" t="s">
        <v>900</v>
      </c>
      <c r="H64" s="8" t="s">
        <v>203</v>
      </c>
      <c r="I64" s="3" t="s">
        <v>7</v>
      </c>
      <c r="J64" s="3" t="s">
        <v>55</v>
      </c>
      <c r="K64" s="3" t="s">
        <v>50</v>
      </c>
      <c r="L64" s="3">
        <v>30</v>
      </c>
      <c r="M64" s="18" t="s">
        <v>899</v>
      </c>
      <c r="N64" s="4">
        <v>45043</v>
      </c>
      <c r="O64" s="17"/>
      <c r="P64" s="7">
        <v>45084</v>
      </c>
      <c r="Q64" s="6">
        <f>R64-1</f>
        <v>27</v>
      </c>
      <c r="R64" s="6">
        <f>NETWORKDAYS(N64,P64,AL64:AO64:AP64:AQ64:AR64:AS64:AT64:AU64:AV64:AW64:AX64:AY64)</f>
        <v>28</v>
      </c>
      <c r="S64" s="10" t="s">
        <v>31</v>
      </c>
      <c r="T64" s="3"/>
      <c r="U64" s="4"/>
      <c r="V64" s="3"/>
      <c r="W64" s="3"/>
      <c r="X64" s="3"/>
      <c r="Y64" s="3"/>
      <c r="AL64" s="2">
        <v>44935</v>
      </c>
      <c r="AM64" s="2">
        <v>45005</v>
      </c>
      <c r="AN64" s="2">
        <v>45022</v>
      </c>
      <c r="AO64" s="2">
        <v>45023</v>
      </c>
      <c r="AP64" s="2">
        <v>45047</v>
      </c>
      <c r="AQ64" s="2">
        <v>45068</v>
      </c>
      <c r="AR64" s="2">
        <v>45089</v>
      </c>
      <c r="AS64" s="2">
        <v>45096</v>
      </c>
      <c r="AT64" s="2">
        <v>45110</v>
      </c>
      <c r="AU64" s="2">
        <v>45127</v>
      </c>
      <c r="AV64" s="2">
        <v>45145</v>
      </c>
      <c r="AW64" s="2">
        <v>45159</v>
      </c>
      <c r="AX64" s="2">
        <v>45215</v>
      </c>
      <c r="AY64" s="2">
        <v>45236</v>
      </c>
    </row>
    <row r="65" spans="1:51" ht="45" x14ac:dyDescent="0.25">
      <c r="A65" s="3" t="s">
        <v>15</v>
      </c>
      <c r="B65" s="3" t="s">
        <v>436</v>
      </c>
      <c r="C65" s="3" t="s">
        <v>48</v>
      </c>
      <c r="D65" s="3" t="s">
        <v>898</v>
      </c>
      <c r="E65" s="3" t="s">
        <v>11</v>
      </c>
      <c r="F65" s="3" t="s">
        <v>122</v>
      </c>
      <c r="G65" s="3" t="s">
        <v>897</v>
      </c>
      <c r="H65" s="3" t="s">
        <v>64</v>
      </c>
      <c r="I65" s="3" t="s">
        <v>7</v>
      </c>
      <c r="J65" s="3" t="s">
        <v>153</v>
      </c>
      <c r="K65" s="3" t="s">
        <v>5</v>
      </c>
      <c r="L65" s="3">
        <v>15</v>
      </c>
      <c r="M65" s="18" t="s">
        <v>896</v>
      </c>
      <c r="N65" s="4">
        <v>45043</v>
      </c>
      <c r="O65" s="17"/>
      <c r="P65" s="7">
        <v>45078</v>
      </c>
      <c r="Q65" s="6">
        <f>R65-1</f>
        <v>23</v>
      </c>
      <c r="R65" s="6">
        <f>NETWORKDAYS(N65,P65,AL65:AO65:AP65:AQ65:AR65:AS65:AT65:AU65:AV65:AW65:AX65:AY65)</f>
        <v>24</v>
      </c>
      <c r="S65" s="10" t="s">
        <v>31</v>
      </c>
      <c r="T65" s="3"/>
      <c r="U65" s="4"/>
      <c r="V65" s="3"/>
      <c r="W65" s="3"/>
      <c r="X65" s="3"/>
      <c r="Y65" s="3"/>
      <c r="AL65" s="2">
        <v>44935</v>
      </c>
      <c r="AM65" s="2">
        <v>45005</v>
      </c>
      <c r="AN65" s="2">
        <v>45022</v>
      </c>
      <c r="AO65" s="2">
        <v>45023</v>
      </c>
      <c r="AP65" s="2">
        <v>45047</v>
      </c>
      <c r="AQ65" s="2">
        <v>45068</v>
      </c>
      <c r="AR65" s="2">
        <v>45089</v>
      </c>
      <c r="AS65" s="2">
        <v>45096</v>
      </c>
      <c r="AT65" s="2">
        <v>45110</v>
      </c>
      <c r="AU65" s="2">
        <v>45127</v>
      </c>
      <c r="AV65" s="2">
        <v>45145</v>
      </c>
      <c r="AW65" s="2">
        <v>45159</v>
      </c>
      <c r="AX65" s="2">
        <v>45215</v>
      </c>
      <c r="AY65" s="2">
        <v>45236</v>
      </c>
    </row>
    <row r="66" spans="1:51" ht="45" x14ac:dyDescent="0.25">
      <c r="A66" s="3" t="s">
        <v>15</v>
      </c>
      <c r="B66" s="3" t="s">
        <v>436</v>
      </c>
      <c r="C66" s="3" t="s">
        <v>48</v>
      </c>
      <c r="D66" s="3" t="s">
        <v>895</v>
      </c>
      <c r="E66" s="3" t="s">
        <v>58</v>
      </c>
      <c r="F66" s="3" t="s">
        <v>73</v>
      </c>
      <c r="G66" s="3" t="s">
        <v>894</v>
      </c>
      <c r="H66" s="3" t="s">
        <v>464</v>
      </c>
      <c r="I66" s="3" t="s">
        <v>7</v>
      </c>
      <c r="J66" s="3" t="s">
        <v>55</v>
      </c>
      <c r="K66" s="3" t="s">
        <v>25</v>
      </c>
      <c r="L66" s="3">
        <v>15</v>
      </c>
      <c r="M66" s="18" t="s">
        <v>893</v>
      </c>
      <c r="N66" s="4">
        <v>45043</v>
      </c>
      <c r="O66" s="17" t="s">
        <v>892</v>
      </c>
      <c r="P66" s="7">
        <v>45078</v>
      </c>
      <c r="Q66" s="6">
        <f>R66-1</f>
        <v>23</v>
      </c>
      <c r="R66" s="6">
        <f>NETWORKDAYS(N66,P66,AL66:AO66:AP66:AQ66:AR66:AS66:AT66:AU66:AV66:AW66:AX66:AY66)</f>
        <v>24</v>
      </c>
      <c r="S66" s="10" t="s">
        <v>31</v>
      </c>
      <c r="T66" s="3" t="s">
        <v>891</v>
      </c>
      <c r="U66" s="4">
        <v>45050</v>
      </c>
      <c r="V66" s="3" t="s">
        <v>2</v>
      </c>
      <c r="W66" s="3" t="s">
        <v>1</v>
      </c>
      <c r="X66" s="3" t="s">
        <v>1</v>
      </c>
      <c r="Y66" s="3" t="s">
        <v>874</v>
      </c>
      <c r="AL66" s="2">
        <v>44935</v>
      </c>
      <c r="AM66" s="2">
        <v>45005</v>
      </c>
      <c r="AN66" s="2">
        <v>45022</v>
      </c>
      <c r="AO66" s="2">
        <v>45023</v>
      </c>
      <c r="AP66" s="2">
        <v>45047</v>
      </c>
      <c r="AQ66" s="2">
        <v>45068</v>
      </c>
      <c r="AR66" s="2">
        <v>45089</v>
      </c>
      <c r="AS66" s="2">
        <v>45096</v>
      </c>
      <c r="AT66" s="2">
        <v>45110</v>
      </c>
      <c r="AU66" s="2">
        <v>45127</v>
      </c>
      <c r="AV66" s="2">
        <v>45145</v>
      </c>
      <c r="AW66" s="2">
        <v>45159</v>
      </c>
      <c r="AX66" s="2">
        <v>45215</v>
      </c>
      <c r="AY66" s="2">
        <v>45236</v>
      </c>
    </row>
    <row r="67" spans="1:51" ht="45" x14ac:dyDescent="0.25">
      <c r="A67" s="3" t="s">
        <v>15</v>
      </c>
      <c r="B67" s="3" t="s">
        <v>436</v>
      </c>
      <c r="C67" s="3" t="s">
        <v>13</v>
      </c>
      <c r="D67" s="3" t="s">
        <v>584</v>
      </c>
      <c r="E67" s="3" t="s">
        <v>11</v>
      </c>
      <c r="F67" s="3" t="s">
        <v>10</v>
      </c>
      <c r="G67" s="3" t="s">
        <v>890</v>
      </c>
      <c r="H67" s="3" t="s">
        <v>20</v>
      </c>
      <c r="I67" s="3" t="s">
        <v>7</v>
      </c>
      <c r="J67" s="3" t="s">
        <v>6</v>
      </c>
      <c r="K67" s="3" t="s">
        <v>5</v>
      </c>
      <c r="L67" s="3">
        <v>15</v>
      </c>
      <c r="M67" s="18" t="s">
        <v>889</v>
      </c>
      <c r="N67" s="4">
        <v>45043</v>
      </c>
      <c r="O67" s="17">
        <v>20232110086411</v>
      </c>
      <c r="P67" s="7">
        <v>45084</v>
      </c>
      <c r="Q67" s="6">
        <f>R67-1</f>
        <v>27</v>
      </c>
      <c r="R67" s="6">
        <f>NETWORKDAYS(N67,P67,AL67:AO67:AP67:AQ67:AR67:AS67:AT67:AU67:AV67:AW67:AX67:AY67)</f>
        <v>28</v>
      </c>
      <c r="S67" s="11" t="s">
        <v>217</v>
      </c>
      <c r="T67" s="3" t="s">
        <v>888</v>
      </c>
      <c r="U67" s="4">
        <v>45084</v>
      </c>
      <c r="V67" s="3" t="s">
        <v>2</v>
      </c>
      <c r="W67" s="3" t="s">
        <v>16</v>
      </c>
      <c r="X67" s="3" t="s">
        <v>1</v>
      </c>
      <c r="Y67" s="3"/>
      <c r="AL67" s="2">
        <v>44935</v>
      </c>
      <c r="AM67" s="2">
        <v>45005</v>
      </c>
      <c r="AN67" s="2">
        <v>45022</v>
      </c>
      <c r="AO67" s="2">
        <v>45023</v>
      </c>
      <c r="AP67" s="2">
        <v>45047</v>
      </c>
      <c r="AQ67" s="2">
        <v>45068</v>
      </c>
      <c r="AR67" s="2">
        <v>45089</v>
      </c>
      <c r="AS67" s="2">
        <v>45096</v>
      </c>
      <c r="AT67" s="2">
        <v>45110</v>
      </c>
      <c r="AU67" s="2">
        <v>45127</v>
      </c>
      <c r="AV67" s="2">
        <v>45145</v>
      </c>
      <c r="AW67" s="2">
        <v>45159</v>
      </c>
      <c r="AX67" s="2">
        <v>45215</v>
      </c>
      <c r="AY67" s="2">
        <v>45236</v>
      </c>
    </row>
    <row r="68" spans="1:51" ht="45" x14ac:dyDescent="0.25">
      <c r="A68" s="3" t="s">
        <v>15</v>
      </c>
      <c r="B68" s="3" t="s">
        <v>436</v>
      </c>
      <c r="C68" s="3" t="s">
        <v>41</v>
      </c>
      <c r="D68" s="3" t="s">
        <v>887</v>
      </c>
      <c r="E68" s="3" t="s">
        <v>886</v>
      </c>
      <c r="F68" s="3" t="s">
        <v>38</v>
      </c>
      <c r="G68" s="3" t="s">
        <v>885</v>
      </c>
      <c r="H68" s="3" t="s">
        <v>106</v>
      </c>
      <c r="I68" s="3" t="s">
        <v>35</v>
      </c>
      <c r="J68" s="3" t="s">
        <v>34</v>
      </c>
      <c r="K68" s="3" t="s">
        <v>33</v>
      </c>
      <c r="L68" s="3">
        <v>10</v>
      </c>
      <c r="M68" s="18" t="s">
        <v>884</v>
      </c>
      <c r="N68" s="4">
        <v>45043</v>
      </c>
      <c r="O68" s="17"/>
      <c r="P68" s="7">
        <v>45078</v>
      </c>
      <c r="Q68" s="6">
        <f>R68-1</f>
        <v>23</v>
      </c>
      <c r="R68" s="6">
        <f>NETWORKDAYS(N68,P68,AL68:AO68:AP68:AQ68:AR68:AS68:AT68:AU68:AV68:AW68:AX68:AY68)</f>
        <v>24</v>
      </c>
      <c r="S68" s="10" t="s">
        <v>31</v>
      </c>
      <c r="T68" s="3"/>
      <c r="U68" s="4"/>
      <c r="V68" s="3"/>
      <c r="W68" s="3"/>
      <c r="X68" s="3"/>
      <c r="Y68" s="3"/>
      <c r="AL68" s="2">
        <v>44935</v>
      </c>
      <c r="AM68" s="2">
        <v>45005</v>
      </c>
      <c r="AN68" s="2">
        <v>45022</v>
      </c>
      <c r="AO68" s="2">
        <v>45023</v>
      </c>
      <c r="AP68" s="2">
        <v>45047</v>
      </c>
      <c r="AQ68" s="2">
        <v>45068</v>
      </c>
      <c r="AR68" s="2">
        <v>45089</v>
      </c>
      <c r="AS68" s="2">
        <v>45096</v>
      </c>
      <c r="AT68" s="2">
        <v>45110</v>
      </c>
      <c r="AU68" s="2">
        <v>45127</v>
      </c>
      <c r="AV68" s="2">
        <v>45145</v>
      </c>
      <c r="AW68" s="2">
        <v>45159</v>
      </c>
      <c r="AX68" s="2">
        <v>45215</v>
      </c>
      <c r="AY68" s="2">
        <v>45236</v>
      </c>
    </row>
    <row r="69" spans="1:51" ht="45" x14ac:dyDescent="0.25">
      <c r="A69" s="3" t="s">
        <v>15</v>
      </c>
      <c r="B69" s="3" t="s">
        <v>436</v>
      </c>
      <c r="C69" s="3" t="s">
        <v>13</v>
      </c>
      <c r="D69" s="3" t="s">
        <v>883</v>
      </c>
      <c r="E69" s="3" t="s">
        <v>11</v>
      </c>
      <c r="F69" s="3" t="s">
        <v>73</v>
      </c>
      <c r="G69" s="3" t="s">
        <v>882</v>
      </c>
      <c r="H69" s="3" t="s">
        <v>304</v>
      </c>
      <c r="I69" s="3" t="s">
        <v>7</v>
      </c>
      <c r="J69" s="3" t="s">
        <v>55</v>
      </c>
      <c r="K69" s="3" t="s">
        <v>5</v>
      </c>
      <c r="L69" s="3">
        <v>15</v>
      </c>
      <c r="M69" s="18" t="s">
        <v>881</v>
      </c>
      <c r="N69" s="4">
        <v>45043</v>
      </c>
      <c r="O69" s="17" t="s">
        <v>1</v>
      </c>
      <c r="P69" s="7">
        <v>45044</v>
      </c>
      <c r="Q69" s="6">
        <f>R69-1</f>
        <v>1</v>
      </c>
      <c r="R69" s="6">
        <f>NETWORKDAYS(N69,P69,AL69:AO69:AP69:AQ69:AR69:AS69:AT69:AU69:AV69:AW69:AX69:AY69)</f>
        <v>2</v>
      </c>
      <c r="S69" s="9" t="s">
        <v>18</v>
      </c>
      <c r="T69" s="3" t="s">
        <v>880</v>
      </c>
      <c r="U69" s="4" t="s">
        <v>1</v>
      </c>
      <c r="V69" s="3" t="s">
        <v>1</v>
      </c>
      <c r="W69" s="3" t="s">
        <v>16</v>
      </c>
      <c r="X69" s="3" t="s">
        <v>1</v>
      </c>
      <c r="Y69" s="3" t="s">
        <v>879</v>
      </c>
      <c r="AL69" s="2">
        <v>44935</v>
      </c>
      <c r="AM69" s="2">
        <v>45005</v>
      </c>
      <c r="AN69" s="2">
        <v>45022</v>
      </c>
      <c r="AO69" s="2">
        <v>45023</v>
      </c>
      <c r="AP69" s="2">
        <v>45047</v>
      </c>
      <c r="AQ69" s="2">
        <v>45068</v>
      </c>
      <c r="AR69" s="2">
        <v>45089</v>
      </c>
      <c r="AS69" s="2">
        <v>45096</v>
      </c>
      <c r="AT69" s="2">
        <v>45110</v>
      </c>
      <c r="AU69" s="2">
        <v>45127</v>
      </c>
      <c r="AV69" s="2">
        <v>45145</v>
      </c>
      <c r="AW69" s="2">
        <v>45159</v>
      </c>
      <c r="AX69" s="2">
        <v>45215</v>
      </c>
      <c r="AY69" s="2">
        <v>45236</v>
      </c>
    </row>
    <row r="70" spans="1:51" ht="56.25" x14ac:dyDescent="0.25">
      <c r="A70" s="3" t="s">
        <v>15</v>
      </c>
      <c r="B70" s="3" t="s">
        <v>572</v>
      </c>
      <c r="C70" s="3" t="s">
        <v>41</v>
      </c>
      <c r="D70" s="3" t="s">
        <v>878</v>
      </c>
      <c r="E70" s="3" t="s">
        <v>11</v>
      </c>
      <c r="F70" s="3" t="s">
        <v>122</v>
      </c>
      <c r="G70" s="3" t="s">
        <v>877</v>
      </c>
      <c r="H70" s="3" t="s">
        <v>235</v>
      </c>
      <c r="I70" s="3" t="s">
        <v>171</v>
      </c>
      <c r="J70" s="3" t="s">
        <v>234</v>
      </c>
      <c r="K70" s="3" t="s">
        <v>400</v>
      </c>
      <c r="L70" s="3">
        <v>15</v>
      </c>
      <c r="M70" s="18" t="s">
        <v>876</v>
      </c>
      <c r="N70" s="4">
        <v>45044</v>
      </c>
      <c r="O70" s="17"/>
      <c r="P70" s="7">
        <v>45078</v>
      </c>
      <c r="Q70" s="6">
        <f>R70-1</f>
        <v>22</v>
      </c>
      <c r="R70" s="6">
        <f>NETWORKDAYS(N70,P70,AL70:AO70:AP70:AQ70:AR70:AS70:AT70:AU70:AV70:AW70:AX70:AY70)</f>
        <v>23</v>
      </c>
      <c r="S70" s="10" t="s">
        <v>31</v>
      </c>
      <c r="T70" s="3" t="s">
        <v>875</v>
      </c>
      <c r="U70" s="4"/>
      <c r="V70" s="3"/>
      <c r="W70" s="3"/>
      <c r="X70" s="3"/>
      <c r="Y70" s="3" t="s">
        <v>874</v>
      </c>
      <c r="AL70" s="2">
        <v>44935</v>
      </c>
      <c r="AM70" s="2">
        <v>45005</v>
      </c>
      <c r="AN70" s="2">
        <v>45022</v>
      </c>
      <c r="AO70" s="2">
        <v>45023</v>
      </c>
      <c r="AP70" s="2">
        <v>45047</v>
      </c>
      <c r="AQ70" s="2">
        <v>45068</v>
      </c>
      <c r="AR70" s="2">
        <v>45089</v>
      </c>
      <c r="AS70" s="2">
        <v>45096</v>
      </c>
      <c r="AT70" s="2">
        <v>45110</v>
      </c>
      <c r="AU70" s="2">
        <v>45127</v>
      </c>
      <c r="AV70" s="2">
        <v>45145</v>
      </c>
      <c r="AW70" s="2">
        <v>45159</v>
      </c>
      <c r="AX70" s="2">
        <v>45215</v>
      </c>
      <c r="AY70" s="2">
        <v>45236</v>
      </c>
    </row>
    <row r="71" spans="1:51" ht="45" x14ac:dyDescent="0.25">
      <c r="A71" s="3" t="s">
        <v>15</v>
      </c>
      <c r="B71" s="3" t="s">
        <v>572</v>
      </c>
      <c r="C71" s="3" t="s">
        <v>259</v>
      </c>
      <c r="D71" s="3" t="s">
        <v>870</v>
      </c>
      <c r="E71" s="3" t="s">
        <v>58</v>
      </c>
      <c r="F71" s="3" t="s">
        <v>10</v>
      </c>
      <c r="G71" s="3" t="s">
        <v>873</v>
      </c>
      <c r="H71" s="3" t="s">
        <v>20</v>
      </c>
      <c r="I71" s="3" t="s">
        <v>7</v>
      </c>
      <c r="J71" s="3" t="s">
        <v>6</v>
      </c>
      <c r="K71" s="3" t="s">
        <v>50</v>
      </c>
      <c r="L71" s="3">
        <v>30</v>
      </c>
      <c r="M71" s="18" t="s">
        <v>872</v>
      </c>
      <c r="N71" s="4">
        <v>45044</v>
      </c>
      <c r="O71" s="17" t="s">
        <v>867</v>
      </c>
      <c r="P71" s="7">
        <v>45079</v>
      </c>
      <c r="Q71" s="6">
        <f>R71-1</f>
        <v>23</v>
      </c>
      <c r="R71" s="6">
        <f>NETWORKDAYS(N71,P71,AL71:AO71:AP71:AQ71:AR71:AS71:AT71:AU71:AV71:AW71:AX71:AY71)</f>
        <v>24</v>
      </c>
      <c r="S71" s="9" t="s">
        <v>18</v>
      </c>
      <c r="T71" s="3" t="s">
        <v>871</v>
      </c>
      <c r="U71" s="4">
        <v>45079</v>
      </c>
      <c r="V71" s="3" t="s">
        <v>2</v>
      </c>
      <c r="W71" s="3" t="s">
        <v>16</v>
      </c>
      <c r="X71" s="3" t="s">
        <v>1</v>
      </c>
      <c r="Y71" s="3" t="s">
        <v>865</v>
      </c>
      <c r="AL71" s="2">
        <v>44935</v>
      </c>
      <c r="AM71" s="2">
        <v>45005</v>
      </c>
      <c r="AN71" s="2">
        <v>45022</v>
      </c>
      <c r="AO71" s="2">
        <v>45023</v>
      </c>
      <c r="AP71" s="2">
        <v>45047</v>
      </c>
      <c r="AQ71" s="2">
        <v>45068</v>
      </c>
      <c r="AR71" s="2">
        <v>45089</v>
      </c>
      <c r="AS71" s="2">
        <v>45096</v>
      </c>
      <c r="AT71" s="2">
        <v>45110</v>
      </c>
      <c r="AU71" s="2">
        <v>45127</v>
      </c>
      <c r="AV71" s="2">
        <v>45145</v>
      </c>
      <c r="AW71" s="2">
        <v>45159</v>
      </c>
      <c r="AX71" s="2">
        <v>45215</v>
      </c>
      <c r="AY71" s="2">
        <v>45236</v>
      </c>
    </row>
    <row r="72" spans="1:51" ht="45" x14ac:dyDescent="0.25">
      <c r="A72" s="3" t="s">
        <v>15</v>
      </c>
      <c r="B72" s="3" t="s">
        <v>436</v>
      </c>
      <c r="C72" s="3" t="s">
        <v>259</v>
      </c>
      <c r="D72" s="3" t="s">
        <v>870</v>
      </c>
      <c r="E72" s="3" t="s">
        <v>58</v>
      </c>
      <c r="F72" s="3" t="s">
        <v>10</v>
      </c>
      <c r="G72" s="3" t="s">
        <v>869</v>
      </c>
      <c r="H72" s="3" t="s">
        <v>20</v>
      </c>
      <c r="I72" s="3" t="s">
        <v>7</v>
      </c>
      <c r="J72" s="3" t="s">
        <v>6</v>
      </c>
      <c r="K72" s="3" t="s">
        <v>50</v>
      </c>
      <c r="L72" s="3">
        <v>30</v>
      </c>
      <c r="M72" s="18" t="s">
        <v>868</v>
      </c>
      <c r="N72" s="4">
        <v>45044</v>
      </c>
      <c r="O72" s="17" t="s">
        <v>867</v>
      </c>
      <c r="P72" s="7">
        <v>45079</v>
      </c>
      <c r="Q72" s="6">
        <f>R72-1</f>
        <v>23</v>
      </c>
      <c r="R72" s="6">
        <f>NETWORKDAYS(N72,P72,AL72:AO72:AP72:AQ72:AR72:AS72:AT72:AU72:AV72:AW72:AX72:AY72)</f>
        <v>24</v>
      </c>
      <c r="S72" s="9" t="s">
        <v>18</v>
      </c>
      <c r="T72" s="3" t="s">
        <v>866</v>
      </c>
      <c r="U72" s="4">
        <v>45079</v>
      </c>
      <c r="V72" s="3" t="s">
        <v>2</v>
      </c>
      <c r="W72" s="3" t="s">
        <v>16</v>
      </c>
      <c r="X72" s="3" t="s">
        <v>1</v>
      </c>
      <c r="Y72" s="3" t="s">
        <v>865</v>
      </c>
      <c r="AL72" s="2">
        <v>44935</v>
      </c>
      <c r="AM72" s="2">
        <v>45005</v>
      </c>
      <c r="AN72" s="2">
        <v>45022</v>
      </c>
      <c r="AO72" s="2">
        <v>45023</v>
      </c>
      <c r="AP72" s="2">
        <v>45047</v>
      </c>
      <c r="AQ72" s="2">
        <v>45068</v>
      </c>
      <c r="AR72" s="2">
        <v>45089</v>
      </c>
      <c r="AS72" s="2">
        <v>45096</v>
      </c>
      <c r="AT72" s="2">
        <v>45110</v>
      </c>
      <c r="AU72" s="2">
        <v>45127</v>
      </c>
      <c r="AV72" s="2">
        <v>45145</v>
      </c>
      <c r="AW72" s="2">
        <v>45159</v>
      </c>
      <c r="AX72" s="2">
        <v>45215</v>
      </c>
      <c r="AY72" s="2">
        <v>45236</v>
      </c>
    </row>
    <row r="73" spans="1:51" ht="45" x14ac:dyDescent="0.25">
      <c r="A73" s="3" t="s">
        <v>15</v>
      </c>
      <c r="B73" s="3" t="s">
        <v>260</v>
      </c>
      <c r="C73" s="3" t="s">
        <v>67</v>
      </c>
      <c r="D73" s="3" t="s">
        <v>864</v>
      </c>
      <c r="E73" s="3" t="s">
        <v>11</v>
      </c>
      <c r="F73" s="3" t="s">
        <v>10</v>
      </c>
      <c r="G73" s="3" t="s">
        <v>863</v>
      </c>
      <c r="H73" s="3" t="s">
        <v>182</v>
      </c>
      <c r="I73" s="3" t="s">
        <v>7</v>
      </c>
      <c r="J73" s="3" t="s">
        <v>93</v>
      </c>
      <c r="K73" s="3" t="s">
        <v>5</v>
      </c>
      <c r="L73" s="3">
        <v>15</v>
      </c>
      <c r="M73" s="18" t="s">
        <v>862</v>
      </c>
      <c r="N73" s="4">
        <v>45044</v>
      </c>
      <c r="O73" s="17">
        <v>20232150086131</v>
      </c>
      <c r="P73" s="7">
        <v>45077</v>
      </c>
      <c r="Q73" s="6">
        <f>R73-1</f>
        <v>21</v>
      </c>
      <c r="R73" s="6">
        <f>NETWORKDAYS(N73,P73,AL73:AO73:AP73:AQ73:AR73:AS73:AT73:AU73:AV73:AW73:AX73:AY73)</f>
        <v>22</v>
      </c>
      <c r="S73" s="11" t="s">
        <v>217</v>
      </c>
      <c r="T73" s="3" t="s">
        <v>861</v>
      </c>
      <c r="U73" s="4">
        <v>45117</v>
      </c>
      <c r="V73" s="3" t="s">
        <v>2</v>
      </c>
      <c r="W73" s="3" t="s">
        <v>16</v>
      </c>
      <c r="X73" s="3" t="s">
        <v>1</v>
      </c>
      <c r="Y73" s="3"/>
      <c r="AL73" s="2">
        <v>44935</v>
      </c>
      <c r="AM73" s="2">
        <v>45005</v>
      </c>
      <c r="AN73" s="2">
        <v>45022</v>
      </c>
      <c r="AO73" s="2">
        <v>45023</v>
      </c>
      <c r="AP73" s="2">
        <v>45047</v>
      </c>
      <c r="AQ73" s="2">
        <v>45068</v>
      </c>
      <c r="AR73" s="2">
        <v>45089</v>
      </c>
      <c r="AS73" s="2">
        <v>45096</v>
      </c>
      <c r="AT73" s="2">
        <v>45110</v>
      </c>
      <c r="AU73" s="2">
        <v>45127</v>
      </c>
      <c r="AV73" s="2">
        <v>45145</v>
      </c>
      <c r="AW73" s="2">
        <v>45159</v>
      </c>
      <c r="AX73" s="2">
        <v>45215</v>
      </c>
      <c r="AY73" s="2">
        <v>45236</v>
      </c>
    </row>
    <row r="74" spans="1:51" ht="45" x14ac:dyDescent="0.25">
      <c r="A74" s="3" t="s">
        <v>15</v>
      </c>
      <c r="B74" s="3" t="s">
        <v>436</v>
      </c>
      <c r="C74" s="3" t="s">
        <v>60</v>
      </c>
      <c r="D74" s="3" t="s">
        <v>860</v>
      </c>
      <c r="E74" s="3" t="s">
        <v>58</v>
      </c>
      <c r="F74" s="3" t="s">
        <v>10</v>
      </c>
      <c r="G74" s="3" t="s">
        <v>859</v>
      </c>
      <c r="H74" s="3" t="s">
        <v>20</v>
      </c>
      <c r="I74" s="3" t="s">
        <v>7</v>
      </c>
      <c r="J74" s="3" t="s">
        <v>6</v>
      </c>
      <c r="K74" s="3" t="s">
        <v>50</v>
      </c>
      <c r="L74" s="3">
        <v>30</v>
      </c>
      <c r="M74" s="18" t="s">
        <v>858</v>
      </c>
      <c r="N74" s="4">
        <v>45044</v>
      </c>
      <c r="O74" s="17" t="s">
        <v>857</v>
      </c>
      <c r="P74" s="7">
        <v>45045</v>
      </c>
      <c r="Q74" s="6">
        <f>R74-1</f>
        <v>0</v>
      </c>
      <c r="R74" s="6">
        <f>NETWORKDAYS(N74,P74,AL74:AO74:AP74:AQ74:AR74:AS74:AT74:AU74:AV74:AW74:AX74:AY74)</f>
        <v>1</v>
      </c>
      <c r="S74" s="9" t="s">
        <v>18</v>
      </c>
      <c r="T74" s="3" t="s">
        <v>856</v>
      </c>
      <c r="U74" s="4">
        <v>45075</v>
      </c>
      <c r="V74" s="3" t="s">
        <v>2</v>
      </c>
      <c r="W74" s="3" t="s">
        <v>16</v>
      </c>
      <c r="X74" s="3" t="s">
        <v>1</v>
      </c>
      <c r="Y74" s="3" t="s">
        <v>1</v>
      </c>
      <c r="AL74" s="2">
        <v>44935</v>
      </c>
      <c r="AM74" s="2">
        <v>45005</v>
      </c>
      <c r="AN74" s="2">
        <v>45022</v>
      </c>
      <c r="AO74" s="2">
        <v>45023</v>
      </c>
      <c r="AP74" s="2">
        <v>45047</v>
      </c>
      <c r="AQ74" s="2">
        <v>45068</v>
      </c>
      <c r="AR74" s="2">
        <v>45089</v>
      </c>
      <c r="AS74" s="2">
        <v>45096</v>
      </c>
      <c r="AT74" s="2">
        <v>45110</v>
      </c>
      <c r="AU74" s="2">
        <v>45127</v>
      </c>
      <c r="AV74" s="2">
        <v>45145</v>
      </c>
      <c r="AW74" s="2">
        <v>45159</v>
      </c>
      <c r="AX74" s="2">
        <v>45215</v>
      </c>
      <c r="AY74" s="2">
        <v>45236</v>
      </c>
    </row>
    <row r="75" spans="1:51" ht="45" x14ac:dyDescent="0.25">
      <c r="A75" s="3" t="s">
        <v>15</v>
      </c>
      <c r="B75" s="3" t="s">
        <v>436</v>
      </c>
      <c r="C75" s="3" t="s">
        <v>115</v>
      </c>
      <c r="D75" s="3" t="s">
        <v>711</v>
      </c>
      <c r="E75" s="3" t="s">
        <v>58</v>
      </c>
      <c r="F75" s="3" t="s">
        <v>122</v>
      </c>
      <c r="G75" s="3" t="s">
        <v>855</v>
      </c>
      <c r="H75" s="3" t="s">
        <v>854</v>
      </c>
      <c r="I75" s="3" t="s">
        <v>7</v>
      </c>
      <c r="J75" s="3" t="s">
        <v>63</v>
      </c>
      <c r="K75" s="3" t="s">
        <v>62</v>
      </c>
      <c r="L75" s="3">
        <v>10</v>
      </c>
      <c r="M75" s="18" t="s">
        <v>853</v>
      </c>
      <c r="N75" s="4">
        <v>45044</v>
      </c>
      <c r="O75" s="17">
        <v>20231000086261</v>
      </c>
      <c r="P75" s="7">
        <v>45071</v>
      </c>
      <c r="Q75" s="6">
        <f>R75-1</f>
        <v>17</v>
      </c>
      <c r="R75" s="6">
        <f>NETWORKDAYS(N75,P75,AL75:AO75:AP75:AQ75:AR75:AS75:AT75:AU75:AV75:AW75:AX75:AY75)</f>
        <v>18</v>
      </c>
      <c r="S75" s="11" t="s">
        <v>217</v>
      </c>
      <c r="T75" s="3" t="s">
        <v>852</v>
      </c>
      <c r="U75" s="4" t="s">
        <v>1</v>
      </c>
      <c r="V75" s="3" t="s">
        <v>90</v>
      </c>
      <c r="W75" s="3" t="s">
        <v>16</v>
      </c>
      <c r="X75" s="3" t="s">
        <v>1</v>
      </c>
      <c r="Y75" s="3" t="s">
        <v>222</v>
      </c>
      <c r="AL75" s="2">
        <v>44935</v>
      </c>
      <c r="AM75" s="2">
        <v>45005</v>
      </c>
      <c r="AN75" s="2">
        <v>45022</v>
      </c>
      <c r="AO75" s="2">
        <v>45023</v>
      </c>
      <c r="AP75" s="2">
        <v>45047</v>
      </c>
      <c r="AQ75" s="2">
        <v>45068</v>
      </c>
      <c r="AR75" s="2">
        <v>45089</v>
      </c>
      <c r="AS75" s="2">
        <v>45096</v>
      </c>
      <c r="AT75" s="2">
        <v>45110</v>
      </c>
      <c r="AU75" s="2">
        <v>45127</v>
      </c>
      <c r="AV75" s="2">
        <v>45145</v>
      </c>
      <c r="AW75" s="2">
        <v>45159</v>
      </c>
      <c r="AX75" s="2">
        <v>45215</v>
      </c>
      <c r="AY75" s="2">
        <v>45236</v>
      </c>
    </row>
    <row r="76" spans="1:51" ht="56.25" x14ac:dyDescent="0.25">
      <c r="A76" s="3" t="s">
        <v>15</v>
      </c>
      <c r="B76" s="8" t="s">
        <v>436</v>
      </c>
      <c r="C76" s="8" t="s">
        <v>67</v>
      </c>
      <c r="D76" s="8" t="s">
        <v>851</v>
      </c>
      <c r="E76" s="8" t="s">
        <v>58</v>
      </c>
      <c r="F76" s="8" t="s">
        <v>10</v>
      </c>
      <c r="G76" s="8" t="s">
        <v>850</v>
      </c>
      <c r="H76" s="8" t="s">
        <v>87</v>
      </c>
      <c r="I76" s="8" t="s">
        <v>7</v>
      </c>
      <c r="J76" s="3" t="s">
        <v>6</v>
      </c>
      <c r="K76" s="8" t="s">
        <v>50</v>
      </c>
      <c r="L76" s="3">
        <v>30</v>
      </c>
      <c r="M76" s="3" t="s">
        <v>849</v>
      </c>
      <c r="N76" s="14">
        <v>45048</v>
      </c>
      <c r="O76" s="6">
        <v>20232110083531</v>
      </c>
      <c r="P76" s="7">
        <v>45063</v>
      </c>
      <c r="Q76" s="6">
        <f>R76-1</f>
        <v>11</v>
      </c>
      <c r="R76" s="6">
        <f>NETWORKDAYS(N76,P76,AL76:AO76:AP76:AQ76:AR76:AS76:AT76:AU76:AV76:AW76:AX76:AY76)</f>
        <v>12</v>
      </c>
      <c r="S76" s="9" t="s">
        <v>18</v>
      </c>
      <c r="T76" s="8" t="s">
        <v>848</v>
      </c>
      <c r="U76" s="15">
        <v>45063</v>
      </c>
      <c r="V76" s="8" t="s">
        <v>2</v>
      </c>
      <c r="W76" s="8" t="s">
        <v>16</v>
      </c>
      <c r="X76" s="8" t="s">
        <v>1</v>
      </c>
      <c r="Y76" s="8" t="s">
        <v>1</v>
      </c>
      <c r="AL76" s="2">
        <v>44935</v>
      </c>
      <c r="AM76" s="2">
        <v>45005</v>
      </c>
      <c r="AN76" s="2">
        <v>45022</v>
      </c>
      <c r="AO76" s="2">
        <v>45023</v>
      </c>
      <c r="AP76" s="2">
        <v>45047</v>
      </c>
      <c r="AQ76" s="2">
        <v>45068</v>
      </c>
      <c r="AR76" s="2">
        <v>45089</v>
      </c>
      <c r="AS76" s="2">
        <v>45096</v>
      </c>
      <c r="AT76" s="2">
        <v>45110</v>
      </c>
      <c r="AU76" s="2">
        <v>45127</v>
      </c>
      <c r="AV76" s="2">
        <v>45145</v>
      </c>
      <c r="AW76" s="2">
        <v>45159</v>
      </c>
      <c r="AX76" s="2">
        <v>45215</v>
      </c>
      <c r="AY76" s="2">
        <v>45236</v>
      </c>
    </row>
    <row r="77" spans="1:51" ht="45" x14ac:dyDescent="0.25">
      <c r="A77" s="3" t="s">
        <v>15</v>
      </c>
      <c r="B77" s="8" t="s">
        <v>436</v>
      </c>
      <c r="C77" s="8" t="s">
        <v>13</v>
      </c>
      <c r="D77" s="8" t="s">
        <v>847</v>
      </c>
      <c r="E77" s="8" t="s">
        <v>11</v>
      </c>
      <c r="F77" s="8" t="s">
        <v>73</v>
      </c>
      <c r="G77" s="8" t="s">
        <v>846</v>
      </c>
      <c r="H77" s="8" t="s">
        <v>442</v>
      </c>
      <c r="I77" s="8" t="s">
        <v>7</v>
      </c>
      <c r="J77" s="3" t="s">
        <v>55</v>
      </c>
      <c r="K77" s="8" t="s">
        <v>62</v>
      </c>
      <c r="L77" s="3">
        <v>10</v>
      </c>
      <c r="M77" s="3" t="s">
        <v>845</v>
      </c>
      <c r="N77" s="14">
        <v>45048</v>
      </c>
      <c r="O77" s="6" t="s">
        <v>1</v>
      </c>
      <c r="P77" s="7">
        <v>45050</v>
      </c>
      <c r="Q77" s="6">
        <f>R77-1</f>
        <v>2</v>
      </c>
      <c r="R77" s="6">
        <f>NETWORKDAYS(N77,P77,AL77:AO77:AP77:AQ77:AR77:AS77:AT77:AU77:AV77:AW77:AX77:AY77)</f>
        <v>3</v>
      </c>
      <c r="S77" s="9" t="s">
        <v>18</v>
      </c>
      <c r="T77" s="8" t="s">
        <v>844</v>
      </c>
      <c r="U77" s="15" t="s">
        <v>1</v>
      </c>
      <c r="V77" s="8" t="s">
        <v>1</v>
      </c>
      <c r="W77" s="8" t="s">
        <v>16</v>
      </c>
      <c r="X77" s="8" t="s">
        <v>1</v>
      </c>
      <c r="Y77" s="8" t="s">
        <v>68</v>
      </c>
      <c r="AL77" s="2">
        <v>44935</v>
      </c>
      <c r="AM77" s="2">
        <v>45005</v>
      </c>
      <c r="AN77" s="2">
        <v>45022</v>
      </c>
      <c r="AO77" s="2">
        <v>45023</v>
      </c>
      <c r="AP77" s="2">
        <v>45047</v>
      </c>
      <c r="AQ77" s="2">
        <v>45068</v>
      </c>
      <c r="AR77" s="2">
        <v>45089</v>
      </c>
      <c r="AS77" s="2">
        <v>45096</v>
      </c>
      <c r="AT77" s="2">
        <v>45110</v>
      </c>
      <c r="AU77" s="2">
        <v>45127</v>
      </c>
      <c r="AV77" s="2">
        <v>45145</v>
      </c>
      <c r="AW77" s="2">
        <v>45159</v>
      </c>
      <c r="AX77" s="2">
        <v>45215</v>
      </c>
      <c r="AY77" s="2">
        <v>45236</v>
      </c>
    </row>
    <row r="78" spans="1:51" ht="67.5" x14ac:dyDescent="0.25">
      <c r="A78" s="3" t="s">
        <v>15</v>
      </c>
      <c r="B78" s="8" t="s">
        <v>436</v>
      </c>
      <c r="C78" s="3" t="s">
        <v>41</v>
      </c>
      <c r="D78" s="8" t="s">
        <v>617</v>
      </c>
      <c r="E78" s="8" t="s">
        <v>39</v>
      </c>
      <c r="F78" s="8" t="s">
        <v>38</v>
      </c>
      <c r="G78" s="8" t="s">
        <v>843</v>
      </c>
      <c r="H78" s="8" t="s">
        <v>615</v>
      </c>
      <c r="I78" s="8" t="s">
        <v>171</v>
      </c>
      <c r="J78" s="8" t="s">
        <v>170</v>
      </c>
      <c r="K78" s="8" t="s">
        <v>33</v>
      </c>
      <c r="L78" s="3">
        <v>10</v>
      </c>
      <c r="M78" s="3" t="s">
        <v>842</v>
      </c>
      <c r="N78" s="14">
        <v>45048</v>
      </c>
      <c r="O78" s="6" t="s">
        <v>841</v>
      </c>
      <c r="P78" s="7">
        <v>45062</v>
      </c>
      <c r="Q78" s="6">
        <f>R78-1</f>
        <v>10</v>
      </c>
      <c r="R78" s="6">
        <f>NETWORKDAYS(N78,P78,AL78:AO78:AP78:AQ78:AR78:AS78:AT78:AU78:AV78:AW78:AX78:AY78)</f>
        <v>11</v>
      </c>
      <c r="S78" s="9" t="s">
        <v>18</v>
      </c>
      <c r="T78" s="8" t="s">
        <v>840</v>
      </c>
      <c r="U78" s="15" t="s">
        <v>1</v>
      </c>
      <c r="V78" s="8" t="s">
        <v>90</v>
      </c>
      <c r="W78" s="8" t="s">
        <v>16</v>
      </c>
      <c r="X78" s="8" t="s">
        <v>1</v>
      </c>
      <c r="Y78" s="8" t="s">
        <v>839</v>
      </c>
      <c r="AL78" s="2">
        <v>44935</v>
      </c>
      <c r="AM78" s="2">
        <v>45005</v>
      </c>
      <c r="AN78" s="2">
        <v>45022</v>
      </c>
      <c r="AO78" s="2">
        <v>45023</v>
      </c>
      <c r="AP78" s="2">
        <v>45047</v>
      </c>
      <c r="AQ78" s="2">
        <v>45068</v>
      </c>
      <c r="AR78" s="2">
        <v>45089</v>
      </c>
      <c r="AS78" s="2">
        <v>45096</v>
      </c>
      <c r="AT78" s="2">
        <v>45110</v>
      </c>
      <c r="AU78" s="2">
        <v>45127</v>
      </c>
      <c r="AV78" s="2">
        <v>45145</v>
      </c>
      <c r="AW78" s="2">
        <v>45159</v>
      </c>
      <c r="AX78" s="2">
        <v>45215</v>
      </c>
      <c r="AY78" s="2">
        <v>45236</v>
      </c>
    </row>
    <row r="79" spans="1:51" ht="45" x14ac:dyDescent="0.25">
      <c r="A79" s="3" t="s">
        <v>15</v>
      </c>
      <c r="B79" s="8" t="s">
        <v>436</v>
      </c>
      <c r="C79" s="8" t="s">
        <v>197</v>
      </c>
      <c r="D79" s="8" t="s">
        <v>838</v>
      </c>
      <c r="E79" s="8" t="s">
        <v>58</v>
      </c>
      <c r="F79" s="8" t="s">
        <v>10</v>
      </c>
      <c r="G79" s="8" t="s">
        <v>837</v>
      </c>
      <c r="H79" s="8" t="s">
        <v>87</v>
      </c>
      <c r="I79" s="8" t="s">
        <v>7</v>
      </c>
      <c r="J79" s="3" t="s">
        <v>6</v>
      </c>
      <c r="K79" s="8" t="s">
        <v>5</v>
      </c>
      <c r="L79" s="3">
        <v>15</v>
      </c>
      <c r="M79" s="3" t="s">
        <v>836</v>
      </c>
      <c r="N79" s="14">
        <v>45048</v>
      </c>
      <c r="O79" s="6">
        <v>20232110087901</v>
      </c>
      <c r="P79" s="7">
        <v>45085</v>
      </c>
      <c r="Q79" s="6">
        <f>R79-1</f>
        <v>26</v>
      </c>
      <c r="R79" s="6">
        <f>NETWORKDAYS(N79,P79,AL79:AO79:AP79:AQ79:AR79:AS79:AT79:AU79:AV79:AW79:AX79:AY79)</f>
        <v>27</v>
      </c>
      <c r="S79" s="11" t="s">
        <v>217</v>
      </c>
      <c r="T79" s="8" t="s">
        <v>835</v>
      </c>
      <c r="U79" s="15">
        <v>45085</v>
      </c>
      <c r="V79" s="8" t="s">
        <v>2</v>
      </c>
      <c r="W79" s="8" t="s">
        <v>16</v>
      </c>
      <c r="X79" s="8" t="s">
        <v>1</v>
      </c>
      <c r="Y79" s="8" t="s">
        <v>1</v>
      </c>
      <c r="AL79" s="2">
        <v>44935</v>
      </c>
      <c r="AM79" s="2">
        <v>45005</v>
      </c>
      <c r="AN79" s="2">
        <v>45022</v>
      </c>
      <c r="AO79" s="2">
        <v>45023</v>
      </c>
      <c r="AP79" s="2">
        <v>45047</v>
      </c>
      <c r="AQ79" s="2">
        <v>45068</v>
      </c>
      <c r="AR79" s="2">
        <v>45089</v>
      </c>
      <c r="AS79" s="2">
        <v>45096</v>
      </c>
      <c r="AT79" s="2">
        <v>45110</v>
      </c>
      <c r="AU79" s="2">
        <v>45127</v>
      </c>
      <c r="AV79" s="2">
        <v>45145</v>
      </c>
      <c r="AW79" s="2">
        <v>45159</v>
      </c>
      <c r="AX79" s="2">
        <v>45215</v>
      </c>
      <c r="AY79" s="2">
        <v>45236</v>
      </c>
    </row>
    <row r="80" spans="1:51" ht="45" x14ac:dyDescent="0.25">
      <c r="A80" s="3" t="s">
        <v>15</v>
      </c>
      <c r="B80" s="8" t="s">
        <v>436</v>
      </c>
      <c r="C80" s="3" t="s">
        <v>140</v>
      </c>
      <c r="D80" s="8" t="s">
        <v>834</v>
      </c>
      <c r="E80" s="8" t="s">
        <v>28</v>
      </c>
      <c r="F80" s="3" t="s">
        <v>138</v>
      </c>
      <c r="G80" s="8" t="s">
        <v>833</v>
      </c>
      <c r="H80" s="8" t="s">
        <v>136</v>
      </c>
      <c r="I80" s="8" t="s">
        <v>7</v>
      </c>
      <c r="J80" s="3" t="s">
        <v>93</v>
      </c>
      <c r="K80" s="8" t="s">
        <v>5</v>
      </c>
      <c r="L80" s="3">
        <v>15</v>
      </c>
      <c r="M80" s="3" t="s">
        <v>832</v>
      </c>
      <c r="N80" s="14">
        <v>45048</v>
      </c>
      <c r="O80" s="6">
        <v>20232150083451</v>
      </c>
      <c r="P80" s="7">
        <v>45117</v>
      </c>
      <c r="Q80" s="6">
        <f>R80-1</f>
        <v>45</v>
      </c>
      <c r="R80" s="6">
        <f>NETWORKDAYS(N80,P80,AL80:AO80:AP80:AQ80:AR80:AS80:AT80:AU80:AV80:AW80:AX80:AY80)</f>
        <v>46</v>
      </c>
      <c r="S80" s="10" t="s">
        <v>31</v>
      </c>
      <c r="T80" s="8" t="s">
        <v>831</v>
      </c>
      <c r="U80" s="15" t="s">
        <v>1</v>
      </c>
      <c r="V80" s="8" t="s">
        <v>1</v>
      </c>
      <c r="W80" s="8" t="s">
        <v>1</v>
      </c>
      <c r="X80" s="8" t="s">
        <v>1</v>
      </c>
      <c r="Y80" s="8" t="s">
        <v>255</v>
      </c>
      <c r="AL80" s="2">
        <v>44935</v>
      </c>
      <c r="AM80" s="2">
        <v>45005</v>
      </c>
      <c r="AN80" s="2">
        <v>45022</v>
      </c>
      <c r="AO80" s="2">
        <v>45023</v>
      </c>
      <c r="AP80" s="2">
        <v>45047</v>
      </c>
      <c r="AQ80" s="2">
        <v>45068</v>
      </c>
      <c r="AR80" s="2">
        <v>45089</v>
      </c>
      <c r="AS80" s="2">
        <v>45096</v>
      </c>
      <c r="AT80" s="2">
        <v>45110</v>
      </c>
      <c r="AU80" s="2">
        <v>45127</v>
      </c>
      <c r="AV80" s="2">
        <v>45145</v>
      </c>
      <c r="AW80" s="2">
        <v>45159</v>
      </c>
      <c r="AX80" s="2">
        <v>45215</v>
      </c>
      <c r="AY80" s="2">
        <v>45236</v>
      </c>
    </row>
    <row r="81" spans="1:51" ht="45" x14ac:dyDescent="0.25">
      <c r="A81" s="3" t="s">
        <v>15</v>
      </c>
      <c r="B81" s="8" t="s">
        <v>436</v>
      </c>
      <c r="C81" s="8" t="s">
        <v>53</v>
      </c>
      <c r="D81" s="8" t="s">
        <v>830</v>
      </c>
      <c r="E81" s="8" t="s">
        <v>11</v>
      </c>
      <c r="F81" s="8" t="s">
        <v>10</v>
      </c>
      <c r="G81" s="8" t="s">
        <v>733</v>
      </c>
      <c r="H81" s="8" t="s">
        <v>203</v>
      </c>
      <c r="I81" s="8" t="s">
        <v>7</v>
      </c>
      <c r="J81" s="3" t="s">
        <v>55</v>
      </c>
      <c r="K81" s="8" t="s">
        <v>50</v>
      </c>
      <c r="L81" s="3">
        <v>30</v>
      </c>
      <c r="M81" s="3" t="s">
        <v>829</v>
      </c>
      <c r="N81" s="14">
        <v>45048</v>
      </c>
      <c r="O81" s="6"/>
      <c r="P81" s="7">
        <v>45117</v>
      </c>
      <c r="Q81" s="6">
        <f>R81-1</f>
        <v>45</v>
      </c>
      <c r="R81" s="6">
        <f>NETWORKDAYS(N81,P81,AL81:AO81:AP81:AQ81:AR81:AS81:AT81:AU81:AV81:AW81:AX81:AY81)</f>
        <v>46</v>
      </c>
      <c r="S81" s="10" t="s">
        <v>31</v>
      </c>
      <c r="T81" s="8"/>
      <c r="U81" s="15"/>
      <c r="V81" s="8"/>
      <c r="W81" s="8"/>
      <c r="X81" s="8"/>
      <c r="Y81" s="8" t="s">
        <v>828</v>
      </c>
      <c r="AL81" s="2">
        <v>44935</v>
      </c>
      <c r="AM81" s="2">
        <v>45005</v>
      </c>
      <c r="AN81" s="2">
        <v>45022</v>
      </c>
      <c r="AO81" s="2">
        <v>45023</v>
      </c>
      <c r="AP81" s="2">
        <v>45047</v>
      </c>
      <c r="AQ81" s="2">
        <v>45068</v>
      </c>
      <c r="AR81" s="2">
        <v>45089</v>
      </c>
      <c r="AS81" s="2">
        <v>45096</v>
      </c>
      <c r="AT81" s="2">
        <v>45110</v>
      </c>
      <c r="AU81" s="2">
        <v>45127</v>
      </c>
      <c r="AV81" s="2">
        <v>45145</v>
      </c>
      <c r="AW81" s="2">
        <v>45159</v>
      </c>
      <c r="AX81" s="2">
        <v>45215</v>
      </c>
      <c r="AY81" s="2">
        <v>45236</v>
      </c>
    </row>
    <row r="82" spans="1:51" ht="45" x14ac:dyDescent="0.25">
      <c r="A82" s="3" t="s">
        <v>15</v>
      </c>
      <c r="B82" s="8" t="s">
        <v>436</v>
      </c>
      <c r="C82" s="3" t="s">
        <v>307</v>
      </c>
      <c r="D82" s="8" t="s">
        <v>827</v>
      </c>
      <c r="E82" s="8" t="s">
        <v>58</v>
      </c>
      <c r="F82" s="3" t="s">
        <v>138</v>
      </c>
      <c r="G82" s="8" t="s">
        <v>826</v>
      </c>
      <c r="H82" s="8" t="s">
        <v>127</v>
      </c>
      <c r="I82" s="8" t="s">
        <v>7</v>
      </c>
      <c r="J82" s="3" t="s">
        <v>63</v>
      </c>
      <c r="K82" s="8" t="s">
        <v>5</v>
      </c>
      <c r="L82" s="3">
        <v>15</v>
      </c>
      <c r="M82" s="3" t="s">
        <v>825</v>
      </c>
      <c r="N82" s="14">
        <v>45048</v>
      </c>
      <c r="O82" s="6" t="s">
        <v>824</v>
      </c>
      <c r="P82" s="7">
        <v>45054</v>
      </c>
      <c r="Q82" s="6">
        <f>R82-1</f>
        <v>4</v>
      </c>
      <c r="R82" s="6">
        <f>NETWORKDAYS(N82,P82,AL82:AO82:AP82:AQ82:AR82:AS82:AT82:AU82:AV82:AW82:AX82:AY82)</f>
        <v>5</v>
      </c>
      <c r="S82" s="9" t="s">
        <v>18</v>
      </c>
      <c r="T82" s="8" t="s">
        <v>823</v>
      </c>
      <c r="U82" s="15" t="s">
        <v>1</v>
      </c>
      <c r="V82" s="8" t="s">
        <v>90</v>
      </c>
      <c r="W82" s="8" t="s">
        <v>16</v>
      </c>
      <c r="X82" s="8" t="s">
        <v>1</v>
      </c>
      <c r="Y82" s="8" t="s">
        <v>222</v>
      </c>
      <c r="AL82" s="2">
        <v>44935</v>
      </c>
      <c r="AM82" s="2">
        <v>45005</v>
      </c>
      <c r="AN82" s="2">
        <v>45022</v>
      </c>
      <c r="AO82" s="2">
        <v>45023</v>
      </c>
      <c r="AP82" s="2">
        <v>45047</v>
      </c>
      <c r="AQ82" s="2">
        <v>45068</v>
      </c>
      <c r="AR82" s="2">
        <v>45089</v>
      </c>
      <c r="AS82" s="2">
        <v>45096</v>
      </c>
      <c r="AT82" s="2">
        <v>45110</v>
      </c>
      <c r="AU82" s="2">
        <v>45127</v>
      </c>
      <c r="AV82" s="2">
        <v>45145</v>
      </c>
      <c r="AW82" s="2">
        <v>45159</v>
      </c>
      <c r="AX82" s="2">
        <v>45215</v>
      </c>
      <c r="AY82" s="2">
        <v>45236</v>
      </c>
    </row>
    <row r="83" spans="1:51" ht="45" x14ac:dyDescent="0.25">
      <c r="A83" s="3" t="s">
        <v>15</v>
      </c>
      <c r="B83" s="8" t="s">
        <v>436</v>
      </c>
      <c r="C83" s="8" t="s">
        <v>124</v>
      </c>
      <c r="D83" s="8" t="s">
        <v>822</v>
      </c>
      <c r="E83" s="8" t="s">
        <v>28</v>
      </c>
      <c r="F83" s="8" t="s">
        <v>10</v>
      </c>
      <c r="G83" s="8" t="s">
        <v>821</v>
      </c>
      <c r="H83" s="8" t="s">
        <v>311</v>
      </c>
      <c r="I83" s="8" t="s">
        <v>7</v>
      </c>
      <c r="J83" s="3" t="s">
        <v>93</v>
      </c>
      <c r="K83" s="8" t="s">
        <v>5</v>
      </c>
      <c r="L83" s="3">
        <v>15</v>
      </c>
      <c r="M83" s="3" t="s">
        <v>820</v>
      </c>
      <c r="N83" s="14">
        <v>45048</v>
      </c>
      <c r="O83" s="6">
        <v>20232110083971</v>
      </c>
      <c r="P83" s="7">
        <v>45069</v>
      </c>
      <c r="Q83" s="6">
        <f>R83-1</f>
        <v>14</v>
      </c>
      <c r="R83" s="6">
        <f>NETWORKDAYS(N83,P83,AL83:AO83:AP83:AQ83:AR83:AS83:AT83:AU83:AV83:AW83:AX83:AY83)</f>
        <v>15</v>
      </c>
      <c r="S83" s="9" t="s">
        <v>18</v>
      </c>
      <c r="T83" s="8" t="s">
        <v>819</v>
      </c>
      <c r="U83" s="15">
        <v>45084</v>
      </c>
      <c r="V83" s="8" t="s">
        <v>2</v>
      </c>
      <c r="W83" s="8" t="s">
        <v>16</v>
      </c>
      <c r="X83" s="8" t="s">
        <v>1</v>
      </c>
      <c r="Y83" s="8" t="s">
        <v>1</v>
      </c>
      <c r="AL83" s="2">
        <v>44935</v>
      </c>
      <c r="AM83" s="2">
        <v>45005</v>
      </c>
      <c r="AN83" s="2">
        <v>45022</v>
      </c>
      <c r="AO83" s="2">
        <v>45023</v>
      </c>
      <c r="AP83" s="2">
        <v>45047</v>
      </c>
      <c r="AQ83" s="2">
        <v>45068</v>
      </c>
      <c r="AR83" s="2">
        <v>45089</v>
      </c>
      <c r="AS83" s="2">
        <v>45096</v>
      </c>
      <c r="AT83" s="2">
        <v>45110</v>
      </c>
      <c r="AU83" s="2">
        <v>45127</v>
      </c>
      <c r="AV83" s="2">
        <v>45145</v>
      </c>
      <c r="AW83" s="2">
        <v>45159</v>
      </c>
      <c r="AX83" s="2">
        <v>45215</v>
      </c>
      <c r="AY83" s="2">
        <v>45236</v>
      </c>
    </row>
    <row r="84" spans="1:51" ht="56.25" x14ac:dyDescent="0.25">
      <c r="A84" s="3" t="s">
        <v>15</v>
      </c>
      <c r="B84" s="8" t="s">
        <v>436</v>
      </c>
      <c r="C84" s="3" t="s">
        <v>41</v>
      </c>
      <c r="D84" s="8" t="s">
        <v>643</v>
      </c>
      <c r="E84" s="3" t="s">
        <v>189</v>
      </c>
      <c r="F84" s="3" t="s">
        <v>122</v>
      </c>
      <c r="G84" s="8" t="s">
        <v>818</v>
      </c>
      <c r="H84" s="8" t="s">
        <v>401</v>
      </c>
      <c r="I84" s="3" t="s">
        <v>35</v>
      </c>
      <c r="J84" s="3" t="s">
        <v>234</v>
      </c>
      <c r="K84" s="8" t="s">
        <v>400</v>
      </c>
      <c r="L84" s="3">
        <v>15</v>
      </c>
      <c r="M84" s="3" t="s">
        <v>817</v>
      </c>
      <c r="N84" s="14">
        <v>45048</v>
      </c>
      <c r="O84" s="6" t="s">
        <v>816</v>
      </c>
      <c r="P84" s="7">
        <v>45076</v>
      </c>
      <c r="Q84" s="6">
        <f>R84-1</f>
        <v>19</v>
      </c>
      <c r="R84" s="6">
        <f>NETWORKDAYS(N84,P84,AL84:AO84:AP84:AQ84:AR84:AS84:AT84:AU84:AV84:AW84:AX84:AY84)</f>
        <v>20</v>
      </c>
      <c r="S84" s="9" t="s">
        <v>18</v>
      </c>
      <c r="T84" s="8" t="s">
        <v>815</v>
      </c>
      <c r="U84" s="15" t="s">
        <v>1</v>
      </c>
      <c r="V84" s="8" t="s">
        <v>1</v>
      </c>
      <c r="W84" s="8" t="s">
        <v>16</v>
      </c>
      <c r="X84" s="8" t="s">
        <v>1</v>
      </c>
      <c r="Y84" s="8" t="s">
        <v>814</v>
      </c>
      <c r="AL84" s="2">
        <v>44935</v>
      </c>
      <c r="AM84" s="2">
        <v>45005</v>
      </c>
      <c r="AN84" s="2">
        <v>45022</v>
      </c>
      <c r="AO84" s="2">
        <v>45023</v>
      </c>
      <c r="AP84" s="2">
        <v>45047</v>
      </c>
      <c r="AQ84" s="2">
        <v>45068</v>
      </c>
      <c r="AR84" s="2">
        <v>45089</v>
      </c>
      <c r="AS84" s="2">
        <v>45096</v>
      </c>
      <c r="AT84" s="2">
        <v>45110</v>
      </c>
      <c r="AU84" s="2">
        <v>45127</v>
      </c>
      <c r="AV84" s="2">
        <v>45145</v>
      </c>
      <c r="AW84" s="2">
        <v>45159</v>
      </c>
      <c r="AX84" s="2">
        <v>45215</v>
      </c>
      <c r="AY84" s="2">
        <v>45236</v>
      </c>
    </row>
    <row r="85" spans="1:51" ht="45" x14ac:dyDescent="0.25">
      <c r="A85" s="3" t="s">
        <v>15</v>
      </c>
      <c r="B85" s="3" t="s">
        <v>572</v>
      </c>
      <c r="C85" s="3" t="s">
        <v>115</v>
      </c>
      <c r="D85" s="8" t="s">
        <v>813</v>
      </c>
      <c r="E85" s="8" t="s">
        <v>58</v>
      </c>
      <c r="F85" s="8" t="s">
        <v>10</v>
      </c>
      <c r="G85" s="8" t="s">
        <v>812</v>
      </c>
      <c r="H85" s="8" t="s">
        <v>132</v>
      </c>
      <c r="I85" s="8" t="s">
        <v>7</v>
      </c>
      <c r="J85" s="3" t="s">
        <v>6</v>
      </c>
      <c r="K85" s="8" t="s">
        <v>25</v>
      </c>
      <c r="L85" s="3">
        <v>15</v>
      </c>
      <c r="M85" s="3" t="s">
        <v>811</v>
      </c>
      <c r="N85" s="14">
        <v>45048</v>
      </c>
      <c r="O85" s="6">
        <v>20232110083691</v>
      </c>
      <c r="P85" s="7">
        <v>45064</v>
      </c>
      <c r="Q85" s="6">
        <f>R85-1</f>
        <v>12</v>
      </c>
      <c r="R85" s="6">
        <f>NETWORKDAYS(N85,P85,AL85:AO85:AP85:AQ85:AR85:AS85:AT85:AU85:AV85:AW85:AX85:AY85)</f>
        <v>13</v>
      </c>
      <c r="S85" s="9" t="s">
        <v>18</v>
      </c>
      <c r="T85" s="8" t="s">
        <v>810</v>
      </c>
      <c r="U85" s="15" t="s">
        <v>1</v>
      </c>
      <c r="V85" s="8" t="s">
        <v>90</v>
      </c>
      <c r="W85" s="8" t="s">
        <v>1</v>
      </c>
      <c r="X85" s="8" t="s">
        <v>1</v>
      </c>
      <c r="Y85" s="8" t="s">
        <v>255</v>
      </c>
      <c r="AL85" s="2">
        <v>44935</v>
      </c>
      <c r="AM85" s="2">
        <v>45005</v>
      </c>
      <c r="AN85" s="2">
        <v>45022</v>
      </c>
      <c r="AO85" s="2">
        <v>45023</v>
      </c>
      <c r="AP85" s="2">
        <v>45047</v>
      </c>
      <c r="AQ85" s="2">
        <v>45068</v>
      </c>
      <c r="AR85" s="2">
        <v>45089</v>
      </c>
      <c r="AS85" s="2">
        <v>45096</v>
      </c>
      <c r="AT85" s="2">
        <v>45110</v>
      </c>
      <c r="AU85" s="2">
        <v>45127</v>
      </c>
      <c r="AV85" s="2">
        <v>45145</v>
      </c>
      <c r="AW85" s="2">
        <v>45159</v>
      </c>
      <c r="AX85" s="2">
        <v>45215</v>
      </c>
      <c r="AY85" s="2">
        <v>45236</v>
      </c>
    </row>
    <row r="86" spans="1:51" ht="45" x14ac:dyDescent="0.25">
      <c r="A86" s="3" t="s">
        <v>15</v>
      </c>
      <c r="B86" s="8" t="s">
        <v>436</v>
      </c>
      <c r="C86" s="8" t="s">
        <v>84</v>
      </c>
      <c r="D86" s="8" t="s">
        <v>809</v>
      </c>
      <c r="E86" s="8" t="s">
        <v>28</v>
      </c>
      <c r="F86" s="8" t="s">
        <v>10</v>
      </c>
      <c r="G86" s="8" t="s">
        <v>808</v>
      </c>
      <c r="H86" s="8" t="s">
        <v>87</v>
      </c>
      <c r="I86" s="8" t="s">
        <v>7</v>
      </c>
      <c r="J86" s="3" t="s">
        <v>6</v>
      </c>
      <c r="K86" s="8" t="s">
        <v>25</v>
      </c>
      <c r="L86" s="3">
        <v>15</v>
      </c>
      <c r="M86" s="3" t="s">
        <v>807</v>
      </c>
      <c r="N86" s="14">
        <v>45048</v>
      </c>
      <c r="O86" s="6">
        <v>20232110087661</v>
      </c>
      <c r="P86" s="7">
        <v>45090</v>
      </c>
      <c r="Q86" s="6">
        <f>R86-1</f>
        <v>28</v>
      </c>
      <c r="R86" s="6">
        <f>NETWORKDAYS(N86,P86,AL86:AO86:AP86:AQ86:AR86:AS86:AT86:AU86:AV86:AW86:AX86:AY86)</f>
        <v>29</v>
      </c>
      <c r="S86" s="11" t="s">
        <v>217</v>
      </c>
      <c r="T86" s="8" t="s">
        <v>806</v>
      </c>
      <c r="U86" s="15">
        <v>45089</v>
      </c>
      <c r="V86" s="8" t="s">
        <v>2</v>
      </c>
      <c r="W86" s="8" t="s">
        <v>16</v>
      </c>
      <c r="X86" s="8" t="s">
        <v>1</v>
      </c>
      <c r="Y86" s="8" t="s">
        <v>1</v>
      </c>
      <c r="AL86" s="2">
        <v>44935</v>
      </c>
      <c r="AM86" s="2">
        <v>45005</v>
      </c>
      <c r="AN86" s="2">
        <v>45022</v>
      </c>
      <c r="AO86" s="2">
        <v>45023</v>
      </c>
      <c r="AP86" s="2">
        <v>45047</v>
      </c>
      <c r="AQ86" s="2">
        <v>45068</v>
      </c>
      <c r="AR86" s="2">
        <v>45089</v>
      </c>
      <c r="AS86" s="2">
        <v>45096</v>
      </c>
      <c r="AT86" s="2">
        <v>45110</v>
      </c>
      <c r="AU86" s="2">
        <v>45127</v>
      </c>
      <c r="AV86" s="2">
        <v>45145</v>
      </c>
      <c r="AW86" s="2">
        <v>45159</v>
      </c>
      <c r="AX86" s="2">
        <v>45215</v>
      </c>
      <c r="AY86" s="2">
        <v>45236</v>
      </c>
    </row>
    <row r="87" spans="1:51" ht="45" x14ac:dyDescent="0.25">
      <c r="A87" s="3" t="s">
        <v>15</v>
      </c>
      <c r="B87" s="3" t="s">
        <v>572</v>
      </c>
      <c r="C87" s="8" t="s">
        <v>53</v>
      </c>
      <c r="D87" s="8" t="s">
        <v>784</v>
      </c>
      <c r="E87" s="8" t="s">
        <v>28</v>
      </c>
      <c r="F87" s="3" t="s">
        <v>27</v>
      </c>
      <c r="G87" s="8" t="s">
        <v>805</v>
      </c>
      <c r="H87" s="8" t="s">
        <v>132</v>
      </c>
      <c r="I87" s="8" t="s">
        <v>7</v>
      </c>
      <c r="J87" s="3" t="s">
        <v>6</v>
      </c>
      <c r="K87" s="8" t="s">
        <v>5</v>
      </c>
      <c r="L87" s="3">
        <v>15</v>
      </c>
      <c r="M87" s="3" t="s">
        <v>804</v>
      </c>
      <c r="N87" s="14">
        <v>45050</v>
      </c>
      <c r="O87" s="6">
        <v>20232110083651</v>
      </c>
      <c r="P87" s="7">
        <v>45064</v>
      </c>
      <c r="Q87" s="6">
        <f>R87-1</f>
        <v>10</v>
      </c>
      <c r="R87" s="6">
        <f>NETWORKDAYS(N87,P87,AL87:AO87:AP87:AQ87:AR87:AS87:AT87:AU87:AV87:AW87:AX87:AY87)</f>
        <v>11</v>
      </c>
      <c r="S87" s="9" t="s">
        <v>18</v>
      </c>
      <c r="T87" s="8" t="s">
        <v>803</v>
      </c>
      <c r="U87" s="15" t="s">
        <v>1</v>
      </c>
      <c r="V87" s="8" t="s">
        <v>90</v>
      </c>
      <c r="W87" s="8" t="s">
        <v>1</v>
      </c>
      <c r="X87" s="8" t="s">
        <v>1</v>
      </c>
      <c r="Y87" s="8" t="s">
        <v>222</v>
      </c>
      <c r="AL87" s="2">
        <v>44935</v>
      </c>
      <c r="AM87" s="2">
        <v>45005</v>
      </c>
      <c r="AN87" s="2">
        <v>45022</v>
      </c>
      <c r="AO87" s="2">
        <v>45023</v>
      </c>
      <c r="AP87" s="2">
        <v>45047</v>
      </c>
      <c r="AQ87" s="2">
        <v>45068</v>
      </c>
      <c r="AR87" s="2">
        <v>45089</v>
      </c>
      <c r="AS87" s="2">
        <v>45096</v>
      </c>
      <c r="AT87" s="2">
        <v>45110</v>
      </c>
      <c r="AU87" s="2">
        <v>45127</v>
      </c>
      <c r="AV87" s="2">
        <v>45145</v>
      </c>
      <c r="AW87" s="2">
        <v>45159</v>
      </c>
      <c r="AX87" s="2">
        <v>45215</v>
      </c>
      <c r="AY87" s="2">
        <v>45236</v>
      </c>
    </row>
    <row r="88" spans="1:51" ht="45" x14ac:dyDescent="0.25">
      <c r="A88" s="3" t="s">
        <v>15</v>
      </c>
      <c r="B88" s="8" t="s">
        <v>436</v>
      </c>
      <c r="C88" s="8" t="s">
        <v>197</v>
      </c>
      <c r="D88" s="8" t="s">
        <v>802</v>
      </c>
      <c r="E88" s="8" t="s">
        <v>28</v>
      </c>
      <c r="F88" s="8" t="s">
        <v>10</v>
      </c>
      <c r="G88" s="8" t="s">
        <v>801</v>
      </c>
      <c r="H88" s="8" t="s">
        <v>87</v>
      </c>
      <c r="I88" s="8" t="s">
        <v>7</v>
      </c>
      <c r="J88" s="3" t="s">
        <v>6</v>
      </c>
      <c r="K88" s="8" t="s">
        <v>50</v>
      </c>
      <c r="L88" s="3">
        <v>30</v>
      </c>
      <c r="M88" s="3" t="s">
        <v>800</v>
      </c>
      <c r="N88" s="14">
        <v>45050</v>
      </c>
      <c r="O88" s="6">
        <v>20232110083361</v>
      </c>
      <c r="P88" s="7">
        <v>45075</v>
      </c>
      <c r="Q88" s="6">
        <f>R88-1</f>
        <v>16</v>
      </c>
      <c r="R88" s="6">
        <f>NETWORKDAYS(N88,P88,AL88:AO88:AP88:AQ88:AR88:AS88:AT88:AU88:AV88:AW88:AX88:AY88)</f>
        <v>17</v>
      </c>
      <c r="S88" s="9" t="s">
        <v>18</v>
      </c>
      <c r="T88" s="8" t="s">
        <v>799</v>
      </c>
      <c r="U88" s="15">
        <v>45075</v>
      </c>
      <c r="V88" s="8" t="s">
        <v>2</v>
      </c>
      <c r="W88" s="8" t="s">
        <v>16</v>
      </c>
      <c r="X88" s="8" t="s">
        <v>1</v>
      </c>
      <c r="Y88" s="8" t="s">
        <v>1</v>
      </c>
      <c r="AL88" s="2">
        <v>44935</v>
      </c>
      <c r="AM88" s="2">
        <v>45005</v>
      </c>
      <c r="AN88" s="2">
        <v>45022</v>
      </c>
      <c r="AO88" s="2">
        <v>45023</v>
      </c>
      <c r="AP88" s="2">
        <v>45047</v>
      </c>
      <c r="AQ88" s="2">
        <v>45068</v>
      </c>
      <c r="AR88" s="2">
        <v>45089</v>
      </c>
      <c r="AS88" s="2">
        <v>45096</v>
      </c>
      <c r="AT88" s="2">
        <v>45110</v>
      </c>
      <c r="AU88" s="2">
        <v>45127</v>
      </c>
      <c r="AV88" s="2">
        <v>45145</v>
      </c>
      <c r="AW88" s="2">
        <v>45159</v>
      </c>
      <c r="AX88" s="2">
        <v>45215</v>
      </c>
      <c r="AY88" s="2">
        <v>45236</v>
      </c>
    </row>
    <row r="89" spans="1:51" ht="45" x14ac:dyDescent="0.25">
      <c r="A89" s="3" t="s">
        <v>15</v>
      </c>
      <c r="B89" s="8" t="s">
        <v>436</v>
      </c>
      <c r="C89" s="3" t="s">
        <v>798</v>
      </c>
      <c r="D89" s="8" t="s">
        <v>797</v>
      </c>
      <c r="E89" s="8" t="s">
        <v>58</v>
      </c>
      <c r="F89" s="3" t="s">
        <v>27</v>
      </c>
      <c r="G89" s="8" t="s">
        <v>796</v>
      </c>
      <c r="H89" s="8" t="s">
        <v>132</v>
      </c>
      <c r="I89" s="8" t="s">
        <v>7</v>
      </c>
      <c r="J89" s="3" t="s">
        <v>6</v>
      </c>
      <c r="K89" s="8" t="s">
        <v>25</v>
      </c>
      <c r="L89" s="3">
        <v>15</v>
      </c>
      <c r="M89" s="3" t="s">
        <v>795</v>
      </c>
      <c r="N89" s="14">
        <v>45050</v>
      </c>
      <c r="O89" s="6">
        <v>20232110083641</v>
      </c>
      <c r="P89" s="7">
        <v>45064</v>
      </c>
      <c r="Q89" s="6">
        <f>R89-1</f>
        <v>10</v>
      </c>
      <c r="R89" s="6">
        <f>NETWORKDAYS(N89,P89,AL89:AO89:AP89:AQ89:AR89:AS89:AT89:AU89:AV89:AW89:AX89:AY89)</f>
        <v>11</v>
      </c>
      <c r="S89" s="9" t="s">
        <v>18</v>
      </c>
      <c r="T89" s="8" t="s">
        <v>794</v>
      </c>
      <c r="U89" s="15">
        <v>45118</v>
      </c>
      <c r="V89" s="8" t="s">
        <v>2</v>
      </c>
      <c r="W89" s="8" t="s">
        <v>16</v>
      </c>
      <c r="X89" s="8" t="s">
        <v>1</v>
      </c>
      <c r="Y89" s="8"/>
      <c r="AL89" s="2">
        <v>44935</v>
      </c>
      <c r="AM89" s="2">
        <v>45005</v>
      </c>
      <c r="AN89" s="2">
        <v>45022</v>
      </c>
      <c r="AO89" s="2">
        <v>45023</v>
      </c>
      <c r="AP89" s="2">
        <v>45047</v>
      </c>
      <c r="AQ89" s="2">
        <v>45068</v>
      </c>
      <c r="AR89" s="2">
        <v>45089</v>
      </c>
      <c r="AS89" s="2">
        <v>45096</v>
      </c>
      <c r="AT89" s="2">
        <v>45110</v>
      </c>
      <c r="AU89" s="2">
        <v>45127</v>
      </c>
      <c r="AV89" s="2">
        <v>45145</v>
      </c>
      <c r="AW89" s="2">
        <v>45159</v>
      </c>
      <c r="AX89" s="2">
        <v>45215</v>
      </c>
      <c r="AY89" s="2">
        <v>45236</v>
      </c>
    </row>
    <row r="90" spans="1:51" ht="45" x14ac:dyDescent="0.25">
      <c r="A90" s="3" t="s">
        <v>15</v>
      </c>
      <c r="B90" s="8" t="s">
        <v>436</v>
      </c>
      <c r="C90" s="8" t="s">
        <v>273</v>
      </c>
      <c r="D90" s="8" t="s">
        <v>793</v>
      </c>
      <c r="E90" s="8" t="s">
        <v>28</v>
      </c>
      <c r="F90" s="3" t="s">
        <v>122</v>
      </c>
      <c r="G90" s="8" t="s">
        <v>792</v>
      </c>
      <c r="H90" s="8" t="s">
        <v>127</v>
      </c>
      <c r="I90" s="8" t="s">
        <v>7</v>
      </c>
      <c r="J90" s="3" t="s">
        <v>63</v>
      </c>
      <c r="K90" s="8" t="s">
        <v>25</v>
      </c>
      <c r="L90" s="3">
        <v>15</v>
      </c>
      <c r="M90" s="3" t="s">
        <v>791</v>
      </c>
      <c r="N90" s="14">
        <v>45050</v>
      </c>
      <c r="O90" s="6">
        <v>20232120086161</v>
      </c>
      <c r="P90" s="7">
        <v>45071</v>
      </c>
      <c r="Q90" s="6">
        <f>R90-1</f>
        <v>14</v>
      </c>
      <c r="R90" s="6">
        <f>NETWORKDAYS(N90,P90,AL90:AO90:AP90:AQ90:AR90:AS90:AT90:AU90:AV90:AW90:AX90:AY90)</f>
        <v>15</v>
      </c>
      <c r="S90" s="9" t="s">
        <v>18</v>
      </c>
      <c r="T90" s="8" t="s">
        <v>790</v>
      </c>
      <c r="U90" s="15" t="s">
        <v>1</v>
      </c>
      <c r="V90" s="8" t="s">
        <v>1</v>
      </c>
      <c r="W90" s="8" t="s">
        <v>1</v>
      </c>
      <c r="X90" s="8" t="s">
        <v>1</v>
      </c>
      <c r="Y90" s="8" t="s">
        <v>789</v>
      </c>
      <c r="AL90" s="2">
        <v>44935</v>
      </c>
      <c r="AM90" s="2">
        <v>45005</v>
      </c>
      <c r="AN90" s="2">
        <v>45022</v>
      </c>
      <c r="AO90" s="2">
        <v>45023</v>
      </c>
      <c r="AP90" s="2">
        <v>45047</v>
      </c>
      <c r="AQ90" s="2">
        <v>45068</v>
      </c>
      <c r="AR90" s="2">
        <v>45089</v>
      </c>
      <c r="AS90" s="2">
        <v>45096</v>
      </c>
      <c r="AT90" s="2">
        <v>45110</v>
      </c>
      <c r="AU90" s="2">
        <v>45127</v>
      </c>
      <c r="AV90" s="2">
        <v>45145</v>
      </c>
      <c r="AW90" s="2">
        <v>45159</v>
      </c>
      <c r="AX90" s="2">
        <v>45215</v>
      </c>
      <c r="AY90" s="2">
        <v>45236</v>
      </c>
    </row>
    <row r="91" spans="1:51" ht="90" x14ac:dyDescent="0.25">
      <c r="A91" s="3" t="s">
        <v>15</v>
      </c>
      <c r="B91" s="8" t="s">
        <v>436</v>
      </c>
      <c r="C91" s="3" t="s">
        <v>41</v>
      </c>
      <c r="D91" s="8" t="s">
        <v>788</v>
      </c>
      <c r="E91" s="8" t="s">
        <v>58</v>
      </c>
      <c r="F91" s="8" t="s">
        <v>73</v>
      </c>
      <c r="G91" s="8" t="s">
        <v>787</v>
      </c>
      <c r="H91" s="8" t="s">
        <v>442</v>
      </c>
      <c r="I91" s="8" t="s">
        <v>7</v>
      </c>
      <c r="J91" s="3" t="s">
        <v>55</v>
      </c>
      <c r="K91" s="8" t="s">
        <v>50</v>
      </c>
      <c r="L91" s="3">
        <v>30</v>
      </c>
      <c r="M91" s="3" t="s">
        <v>786</v>
      </c>
      <c r="N91" s="14">
        <v>45050</v>
      </c>
      <c r="O91" s="6">
        <v>20232140089021</v>
      </c>
      <c r="P91" s="7">
        <v>45091</v>
      </c>
      <c r="Q91" s="6">
        <f>R91-1</f>
        <v>27</v>
      </c>
      <c r="R91" s="6">
        <f>NETWORKDAYS(N91,P91,AL91:AO91:AP91:AQ91:AR91:AS91:AT91:AU91:AV91:AW91:AX91:AY91)</f>
        <v>28</v>
      </c>
      <c r="S91" s="9" t="s">
        <v>18</v>
      </c>
      <c r="T91" s="8" t="s">
        <v>785</v>
      </c>
      <c r="U91" s="15">
        <v>45091</v>
      </c>
      <c r="V91" s="8" t="s">
        <v>2</v>
      </c>
      <c r="W91" s="8" t="s">
        <v>16</v>
      </c>
      <c r="X91" s="8" t="s">
        <v>1</v>
      </c>
      <c r="Y91" s="8" t="s">
        <v>1</v>
      </c>
      <c r="AL91" s="2">
        <v>44935</v>
      </c>
      <c r="AM91" s="2">
        <v>45005</v>
      </c>
      <c r="AN91" s="2">
        <v>45022</v>
      </c>
      <c r="AO91" s="2">
        <v>45023</v>
      </c>
      <c r="AP91" s="2">
        <v>45047</v>
      </c>
      <c r="AQ91" s="2">
        <v>45068</v>
      </c>
      <c r="AR91" s="2">
        <v>45089</v>
      </c>
      <c r="AS91" s="2">
        <v>45096</v>
      </c>
      <c r="AT91" s="2">
        <v>45110</v>
      </c>
      <c r="AU91" s="2">
        <v>45127</v>
      </c>
      <c r="AV91" s="2">
        <v>45145</v>
      </c>
      <c r="AW91" s="2">
        <v>45159</v>
      </c>
      <c r="AX91" s="2">
        <v>45215</v>
      </c>
      <c r="AY91" s="2">
        <v>45236</v>
      </c>
    </row>
    <row r="92" spans="1:51" ht="45" x14ac:dyDescent="0.25">
      <c r="A92" s="3" t="s">
        <v>15</v>
      </c>
      <c r="B92" s="3" t="s">
        <v>572</v>
      </c>
      <c r="C92" s="8" t="s">
        <v>53</v>
      </c>
      <c r="D92" s="8" t="s">
        <v>784</v>
      </c>
      <c r="E92" s="8" t="s">
        <v>28</v>
      </c>
      <c r="F92" s="3" t="s">
        <v>122</v>
      </c>
      <c r="G92" s="8" t="s">
        <v>783</v>
      </c>
      <c r="H92" s="8" t="s">
        <v>132</v>
      </c>
      <c r="I92" s="8" t="s">
        <v>7</v>
      </c>
      <c r="J92" s="3" t="s">
        <v>6</v>
      </c>
      <c r="K92" s="8" t="s">
        <v>25</v>
      </c>
      <c r="L92" s="3">
        <v>15</v>
      </c>
      <c r="M92" s="3" t="s">
        <v>782</v>
      </c>
      <c r="N92" s="14">
        <v>45051</v>
      </c>
      <c r="O92" s="6">
        <v>20232110086191</v>
      </c>
      <c r="P92" s="7">
        <v>45064</v>
      </c>
      <c r="Q92" s="6">
        <f>R92-1</f>
        <v>9</v>
      </c>
      <c r="R92" s="6">
        <f>NETWORKDAYS(N92,P92,AL92:AO92:AP92:AQ92:AR92:AS92:AT92:AU92:AV92:AW92:AX92:AY92)</f>
        <v>10</v>
      </c>
      <c r="S92" s="9" t="s">
        <v>18</v>
      </c>
      <c r="T92" s="8" t="s">
        <v>781</v>
      </c>
      <c r="U92" s="15">
        <v>45084</v>
      </c>
      <c r="V92" s="8" t="s">
        <v>2</v>
      </c>
      <c r="W92" s="8" t="s">
        <v>16</v>
      </c>
      <c r="X92" s="8" t="s">
        <v>1</v>
      </c>
      <c r="Y92" s="8"/>
      <c r="AL92" s="2">
        <v>44935</v>
      </c>
      <c r="AM92" s="2">
        <v>45005</v>
      </c>
      <c r="AN92" s="2">
        <v>45022</v>
      </c>
      <c r="AO92" s="2">
        <v>45023</v>
      </c>
      <c r="AP92" s="2">
        <v>45047</v>
      </c>
      <c r="AQ92" s="2">
        <v>45068</v>
      </c>
      <c r="AR92" s="2">
        <v>45089</v>
      </c>
      <c r="AS92" s="2">
        <v>45096</v>
      </c>
      <c r="AT92" s="2">
        <v>45110</v>
      </c>
      <c r="AU92" s="2">
        <v>45127</v>
      </c>
      <c r="AV92" s="2">
        <v>45145</v>
      </c>
      <c r="AW92" s="2">
        <v>45159</v>
      </c>
      <c r="AX92" s="2">
        <v>45215</v>
      </c>
      <c r="AY92" s="2">
        <v>45236</v>
      </c>
    </row>
    <row r="93" spans="1:51" ht="56.25" x14ac:dyDescent="0.25">
      <c r="A93" s="3" t="s">
        <v>15</v>
      </c>
      <c r="B93" s="8" t="s">
        <v>436</v>
      </c>
      <c r="C93" s="8" t="s">
        <v>48</v>
      </c>
      <c r="D93" s="8" t="s">
        <v>780</v>
      </c>
      <c r="E93" s="8" t="s">
        <v>58</v>
      </c>
      <c r="F93" s="8" t="s">
        <v>38</v>
      </c>
      <c r="G93" s="8" t="s">
        <v>733</v>
      </c>
      <c r="H93" s="8" t="s">
        <v>127</v>
      </c>
      <c r="I93" s="8" t="s">
        <v>7</v>
      </c>
      <c r="J93" s="3" t="s">
        <v>63</v>
      </c>
      <c r="K93" s="8" t="s">
        <v>62</v>
      </c>
      <c r="L93" s="3">
        <v>10</v>
      </c>
      <c r="M93" s="3" t="s">
        <v>779</v>
      </c>
      <c r="N93" s="14">
        <v>45051</v>
      </c>
      <c r="O93" s="6" t="s">
        <v>1</v>
      </c>
      <c r="P93" s="7">
        <v>45117</v>
      </c>
      <c r="Q93" s="6">
        <f>R93-1</f>
        <v>42</v>
      </c>
      <c r="R93" s="6">
        <f>NETWORKDAYS(N93,P93,AL93:AO93:AP93:AQ93:AR93:AS93:AT93:AU93:AV93:AW93:AX93:AY93)</f>
        <v>43</v>
      </c>
      <c r="S93" s="10" t="s">
        <v>31</v>
      </c>
      <c r="T93" s="8" t="s">
        <v>778</v>
      </c>
      <c r="U93" s="15"/>
      <c r="V93" s="8"/>
      <c r="W93" s="8"/>
      <c r="X93" s="8"/>
      <c r="Y93" s="8"/>
      <c r="AL93" s="2">
        <v>44935</v>
      </c>
      <c r="AM93" s="2">
        <v>45005</v>
      </c>
      <c r="AN93" s="2">
        <v>45022</v>
      </c>
      <c r="AO93" s="2">
        <v>45023</v>
      </c>
      <c r="AP93" s="2">
        <v>45047</v>
      </c>
      <c r="AQ93" s="2">
        <v>45068</v>
      </c>
      <c r="AR93" s="2">
        <v>45089</v>
      </c>
      <c r="AS93" s="2">
        <v>45096</v>
      </c>
      <c r="AT93" s="2">
        <v>45110</v>
      </c>
      <c r="AU93" s="2">
        <v>45127</v>
      </c>
      <c r="AV93" s="2">
        <v>45145</v>
      </c>
      <c r="AW93" s="2">
        <v>45159</v>
      </c>
      <c r="AX93" s="2">
        <v>45215</v>
      </c>
      <c r="AY93" s="2">
        <v>45236</v>
      </c>
    </row>
    <row r="94" spans="1:51" ht="56.25" x14ac:dyDescent="0.25">
      <c r="A94" s="3" t="s">
        <v>15</v>
      </c>
      <c r="B94" s="3" t="s">
        <v>572</v>
      </c>
      <c r="C94" s="3" t="s">
        <v>41</v>
      </c>
      <c r="D94" s="8" t="s">
        <v>777</v>
      </c>
      <c r="E94" s="3" t="s">
        <v>189</v>
      </c>
      <c r="F94" s="3" t="s">
        <v>122</v>
      </c>
      <c r="G94" s="8" t="s">
        <v>776</v>
      </c>
      <c r="H94" s="8" t="s">
        <v>106</v>
      </c>
      <c r="I94" s="3" t="s">
        <v>35</v>
      </c>
      <c r="J94" s="3" t="s">
        <v>34</v>
      </c>
      <c r="K94" s="8" t="s">
        <v>25</v>
      </c>
      <c r="L94" s="3">
        <v>15</v>
      </c>
      <c r="M94" s="3" t="s">
        <v>775</v>
      </c>
      <c r="N94" s="14">
        <v>45051</v>
      </c>
      <c r="O94" s="6"/>
      <c r="P94" s="7">
        <v>45117</v>
      </c>
      <c r="Q94" s="6">
        <f>R94-1</f>
        <v>42</v>
      </c>
      <c r="R94" s="6">
        <f>NETWORKDAYS(N94,P94,AL94:AO94:AP94:AQ94:AR94:AS94:AT94:AU94:AV94:AW94:AX94:AY94)</f>
        <v>43</v>
      </c>
      <c r="S94" s="10" t="s">
        <v>31</v>
      </c>
      <c r="T94" s="8"/>
      <c r="U94" s="15"/>
      <c r="V94" s="8"/>
      <c r="W94" s="8"/>
      <c r="X94" s="8"/>
      <c r="Y94" s="8"/>
      <c r="AL94" s="2">
        <v>44935</v>
      </c>
      <c r="AM94" s="2">
        <v>45005</v>
      </c>
      <c r="AN94" s="2">
        <v>45022</v>
      </c>
      <c r="AO94" s="2">
        <v>45023</v>
      </c>
      <c r="AP94" s="2">
        <v>45047</v>
      </c>
      <c r="AQ94" s="2">
        <v>45068</v>
      </c>
      <c r="AR94" s="2">
        <v>45089</v>
      </c>
      <c r="AS94" s="2">
        <v>45096</v>
      </c>
      <c r="AT94" s="2">
        <v>45110</v>
      </c>
      <c r="AU94" s="2">
        <v>45127</v>
      </c>
      <c r="AV94" s="2">
        <v>45145</v>
      </c>
      <c r="AW94" s="2">
        <v>45159</v>
      </c>
      <c r="AX94" s="2">
        <v>45215</v>
      </c>
      <c r="AY94" s="2">
        <v>45236</v>
      </c>
    </row>
    <row r="95" spans="1:51" ht="45" x14ac:dyDescent="0.25">
      <c r="A95" s="3" t="s">
        <v>15</v>
      </c>
      <c r="B95" s="3" t="s">
        <v>572</v>
      </c>
      <c r="C95" s="8" t="s">
        <v>567</v>
      </c>
      <c r="D95" s="8" t="s">
        <v>688</v>
      </c>
      <c r="E95" s="8" t="s">
        <v>11</v>
      </c>
      <c r="F95" s="8" t="s">
        <v>10</v>
      </c>
      <c r="G95" s="8" t="s">
        <v>774</v>
      </c>
      <c r="H95" s="8" t="s">
        <v>311</v>
      </c>
      <c r="I95" s="8" t="s">
        <v>7</v>
      </c>
      <c r="J95" s="3" t="s">
        <v>93</v>
      </c>
      <c r="K95" s="8" t="s">
        <v>5</v>
      </c>
      <c r="L95" s="3">
        <v>15</v>
      </c>
      <c r="M95" s="3" t="s">
        <v>773</v>
      </c>
      <c r="N95" s="14">
        <v>45051</v>
      </c>
      <c r="O95" s="6">
        <v>20232110084251</v>
      </c>
      <c r="P95" s="7">
        <v>45069</v>
      </c>
      <c r="Q95" s="6">
        <f>R95-1</f>
        <v>11</v>
      </c>
      <c r="R95" s="6">
        <f>NETWORKDAYS(N95,P95,AL95:AO95:AP95:AQ95:AR95:AS95:AT95:AU95:AV95:AW95:AX95:AY95)</f>
        <v>12</v>
      </c>
      <c r="S95" s="9" t="s">
        <v>18</v>
      </c>
      <c r="T95" s="8" t="s">
        <v>772</v>
      </c>
      <c r="U95" s="15">
        <v>45084</v>
      </c>
      <c r="V95" s="8" t="s">
        <v>2</v>
      </c>
      <c r="W95" s="8" t="s">
        <v>16</v>
      </c>
      <c r="X95" s="8" t="s">
        <v>1</v>
      </c>
      <c r="Y95" s="8" t="s">
        <v>1</v>
      </c>
      <c r="AL95" s="2">
        <v>44935</v>
      </c>
      <c r="AM95" s="2">
        <v>45005</v>
      </c>
      <c r="AN95" s="2">
        <v>45022</v>
      </c>
      <c r="AO95" s="2">
        <v>45023</v>
      </c>
      <c r="AP95" s="2">
        <v>45047</v>
      </c>
      <c r="AQ95" s="2">
        <v>45068</v>
      </c>
      <c r="AR95" s="2">
        <v>45089</v>
      </c>
      <c r="AS95" s="2">
        <v>45096</v>
      </c>
      <c r="AT95" s="2">
        <v>45110</v>
      </c>
      <c r="AU95" s="2">
        <v>45127</v>
      </c>
      <c r="AV95" s="2">
        <v>45145</v>
      </c>
      <c r="AW95" s="2">
        <v>45159</v>
      </c>
      <c r="AX95" s="2">
        <v>45215</v>
      </c>
      <c r="AY95" s="2">
        <v>45236</v>
      </c>
    </row>
    <row r="96" spans="1:51" ht="45" x14ac:dyDescent="0.25">
      <c r="A96" s="3" t="s">
        <v>15</v>
      </c>
      <c r="B96" s="3" t="s">
        <v>572</v>
      </c>
      <c r="C96" s="8" t="s">
        <v>356</v>
      </c>
      <c r="D96" s="8" t="s">
        <v>771</v>
      </c>
      <c r="E96" s="16" t="s">
        <v>11</v>
      </c>
      <c r="F96" s="8" t="s">
        <v>73</v>
      </c>
      <c r="G96" s="8" t="s">
        <v>770</v>
      </c>
      <c r="H96" s="8" t="s">
        <v>56</v>
      </c>
      <c r="I96" s="8" t="s">
        <v>7</v>
      </c>
      <c r="J96" s="3" t="s">
        <v>55</v>
      </c>
      <c r="K96" s="8" t="s">
        <v>50</v>
      </c>
      <c r="L96" s="3">
        <v>30</v>
      </c>
      <c r="M96" s="3" t="s">
        <v>769</v>
      </c>
      <c r="N96" s="14">
        <v>45051</v>
      </c>
      <c r="O96" s="6">
        <v>20232140082541</v>
      </c>
      <c r="P96" s="7">
        <v>45051</v>
      </c>
      <c r="Q96" s="6">
        <f>R96-1</f>
        <v>0</v>
      </c>
      <c r="R96" s="6">
        <f>NETWORKDAYS(N96,P96,AL96:AO96:AP96:AQ96:AR96:AS96:AT96:AU96:AV96:AW96:AX96:AY96)</f>
        <v>1</v>
      </c>
      <c r="S96" s="9" t="s">
        <v>18</v>
      </c>
      <c r="T96" s="8" t="s">
        <v>768</v>
      </c>
      <c r="U96" s="15">
        <v>45059</v>
      </c>
      <c r="V96" s="8" t="s">
        <v>2</v>
      </c>
      <c r="W96" s="8" t="s">
        <v>16</v>
      </c>
      <c r="X96" s="8" t="s">
        <v>1</v>
      </c>
      <c r="Y96" s="8" t="s">
        <v>1</v>
      </c>
      <c r="AL96" s="2">
        <v>44935</v>
      </c>
      <c r="AM96" s="2">
        <v>45005</v>
      </c>
      <c r="AN96" s="2">
        <v>45022</v>
      </c>
      <c r="AO96" s="2">
        <v>45023</v>
      </c>
      <c r="AP96" s="2">
        <v>45047</v>
      </c>
      <c r="AQ96" s="2">
        <v>45068</v>
      </c>
      <c r="AR96" s="2">
        <v>45089</v>
      </c>
      <c r="AS96" s="2">
        <v>45096</v>
      </c>
      <c r="AT96" s="2">
        <v>45110</v>
      </c>
      <c r="AU96" s="2">
        <v>45127</v>
      </c>
      <c r="AV96" s="2">
        <v>45145</v>
      </c>
      <c r="AW96" s="2">
        <v>45159</v>
      </c>
      <c r="AX96" s="2">
        <v>45215</v>
      </c>
      <c r="AY96" s="2">
        <v>45236</v>
      </c>
    </row>
    <row r="97" spans="1:51" ht="45" x14ac:dyDescent="0.25">
      <c r="A97" s="3" t="s">
        <v>15</v>
      </c>
      <c r="B97" s="3" t="s">
        <v>572</v>
      </c>
      <c r="C97" s="3" t="s">
        <v>307</v>
      </c>
      <c r="D97" s="8" t="s">
        <v>334</v>
      </c>
      <c r="E97" s="8" t="s">
        <v>58</v>
      </c>
      <c r="F97" s="8" t="s">
        <v>38</v>
      </c>
      <c r="G97" s="8" t="s">
        <v>767</v>
      </c>
      <c r="H97" s="8" t="s">
        <v>311</v>
      </c>
      <c r="I97" s="8" t="s">
        <v>7</v>
      </c>
      <c r="J97" s="3" t="s">
        <v>93</v>
      </c>
      <c r="K97" s="8" t="s">
        <v>25</v>
      </c>
      <c r="L97" s="3">
        <v>15</v>
      </c>
      <c r="M97" s="3" t="s">
        <v>766</v>
      </c>
      <c r="N97" s="14">
        <v>45051</v>
      </c>
      <c r="O97" s="6">
        <v>20232110083561</v>
      </c>
      <c r="P97" s="7">
        <v>45113</v>
      </c>
      <c r="Q97" s="6">
        <f>R97-1</f>
        <v>40</v>
      </c>
      <c r="R97" s="6">
        <f>NETWORKDAYS(N97,P97,AL97:AO97:AP97:AQ97:AR97:AS97:AT97:AU97:AV97:AW97:AX97:AY97)</f>
        <v>41</v>
      </c>
      <c r="S97" s="11" t="s">
        <v>217</v>
      </c>
      <c r="T97" s="8" t="s">
        <v>765</v>
      </c>
      <c r="U97" s="15">
        <v>45113</v>
      </c>
      <c r="V97" s="8" t="s">
        <v>2</v>
      </c>
      <c r="W97" s="8" t="s">
        <v>16</v>
      </c>
      <c r="X97" s="8" t="s">
        <v>1</v>
      </c>
      <c r="Y97" s="8" t="s">
        <v>1</v>
      </c>
      <c r="AL97" s="2">
        <v>44935</v>
      </c>
      <c r="AM97" s="2">
        <v>45005</v>
      </c>
      <c r="AN97" s="2">
        <v>45022</v>
      </c>
      <c r="AO97" s="2">
        <v>45023</v>
      </c>
      <c r="AP97" s="2">
        <v>45047</v>
      </c>
      <c r="AQ97" s="2">
        <v>45068</v>
      </c>
      <c r="AR97" s="2">
        <v>45089</v>
      </c>
      <c r="AS97" s="2">
        <v>45096</v>
      </c>
      <c r="AT97" s="2">
        <v>45110</v>
      </c>
      <c r="AU97" s="2">
        <v>45127</v>
      </c>
      <c r="AV97" s="2">
        <v>45145</v>
      </c>
      <c r="AW97" s="2">
        <v>45159</v>
      </c>
      <c r="AX97" s="2">
        <v>45215</v>
      </c>
      <c r="AY97" s="2">
        <v>45236</v>
      </c>
    </row>
    <row r="98" spans="1:51" ht="45" x14ac:dyDescent="0.25">
      <c r="A98" s="3" t="s">
        <v>15</v>
      </c>
      <c r="B98" s="3" t="s">
        <v>572</v>
      </c>
      <c r="C98" s="8" t="s">
        <v>84</v>
      </c>
      <c r="D98" s="8" t="s">
        <v>764</v>
      </c>
      <c r="E98" s="3" t="s">
        <v>189</v>
      </c>
      <c r="F98" s="8" t="s">
        <v>10</v>
      </c>
      <c r="G98" s="8" t="s">
        <v>763</v>
      </c>
      <c r="H98" s="8" t="s">
        <v>87</v>
      </c>
      <c r="I98" s="8" t="s">
        <v>7</v>
      </c>
      <c r="J98" s="3" t="s">
        <v>6</v>
      </c>
      <c r="K98" s="8" t="s">
        <v>50</v>
      </c>
      <c r="L98" s="3">
        <v>30</v>
      </c>
      <c r="M98" s="3" t="s">
        <v>762</v>
      </c>
      <c r="N98" s="14">
        <v>45051</v>
      </c>
      <c r="O98" s="6">
        <v>20232110086991</v>
      </c>
      <c r="P98" s="7">
        <v>45091</v>
      </c>
      <c r="Q98" s="6">
        <f>R98-1</f>
        <v>26</v>
      </c>
      <c r="R98" s="6">
        <f>NETWORKDAYS(N98,P98,AL98:AO98:AP98:AQ98:AR98:AS98:AT98:AU98:AV98:AW98:AX98:AY98)</f>
        <v>27</v>
      </c>
      <c r="S98" s="9" t="s">
        <v>18</v>
      </c>
      <c r="T98" s="8" t="s">
        <v>761</v>
      </c>
      <c r="U98" s="15">
        <v>45089</v>
      </c>
      <c r="V98" s="8" t="s">
        <v>2</v>
      </c>
      <c r="W98" s="8" t="s">
        <v>16</v>
      </c>
      <c r="X98" s="8" t="s">
        <v>1</v>
      </c>
      <c r="Y98" s="8" t="s">
        <v>1</v>
      </c>
      <c r="AL98" s="2">
        <v>44935</v>
      </c>
      <c r="AM98" s="2">
        <v>45005</v>
      </c>
      <c r="AN98" s="2">
        <v>45022</v>
      </c>
      <c r="AO98" s="2">
        <v>45023</v>
      </c>
      <c r="AP98" s="2">
        <v>45047</v>
      </c>
      <c r="AQ98" s="2">
        <v>45068</v>
      </c>
      <c r="AR98" s="2">
        <v>45089</v>
      </c>
      <c r="AS98" s="2">
        <v>45096</v>
      </c>
      <c r="AT98" s="2">
        <v>45110</v>
      </c>
      <c r="AU98" s="2">
        <v>45127</v>
      </c>
      <c r="AV98" s="2">
        <v>45145</v>
      </c>
      <c r="AW98" s="2">
        <v>45159</v>
      </c>
      <c r="AX98" s="2">
        <v>45215</v>
      </c>
      <c r="AY98" s="2">
        <v>45236</v>
      </c>
    </row>
    <row r="99" spans="1:51" ht="45" x14ac:dyDescent="0.25">
      <c r="A99" s="3" t="s">
        <v>15</v>
      </c>
      <c r="B99" s="3" t="s">
        <v>572</v>
      </c>
      <c r="C99" s="8" t="s">
        <v>75</v>
      </c>
      <c r="D99" s="8" t="s">
        <v>760</v>
      </c>
      <c r="E99" s="8" t="s">
        <v>11</v>
      </c>
      <c r="F99" s="3" t="s">
        <v>138</v>
      </c>
      <c r="G99" s="8" t="s">
        <v>759</v>
      </c>
      <c r="H99" s="8" t="s">
        <v>311</v>
      </c>
      <c r="I99" s="8" t="s">
        <v>7</v>
      </c>
      <c r="J99" s="3" t="s">
        <v>93</v>
      </c>
      <c r="K99" s="8" t="s">
        <v>5</v>
      </c>
      <c r="L99" s="3">
        <v>15</v>
      </c>
      <c r="M99" s="3" t="s">
        <v>758</v>
      </c>
      <c r="N99" s="14">
        <v>45051</v>
      </c>
      <c r="O99" s="6">
        <v>20232110083891</v>
      </c>
      <c r="P99" s="7">
        <v>45069</v>
      </c>
      <c r="Q99" s="6">
        <f>R99-1</f>
        <v>11</v>
      </c>
      <c r="R99" s="6">
        <f>NETWORKDAYS(N99,P99,AL99:AO99:AP99:AQ99:AR99:AS99:AT99:AU99:AV99:AW99:AX99:AY99)</f>
        <v>12</v>
      </c>
      <c r="S99" s="9" t="s">
        <v>18</v>
      </c>
      <c r="T99" s="8" t="s">
        <v>757</v>
      </c>
      <c r="U99" s="15">
        <v>45084</v>
      </c>
      <c r="V99" s="8" t="s">
        <v>2</v>
      </c>
      <c r="W99" s="8" t="s">
        <v>16</v>
      </c>
      <c r="X99" s="8" t="s">
        <v>1</v>
      </c>
      <c r="Y99" s="8" t="s">
        <v>1</v>
      </c>
      <c r="AL99" s="2">
        <v>44935</v>
      </c>
      <c r="AM99" s="2">
        <v>45005</v>
      </c>
      <c r="AN99" s="2">
        <v>45022</v>
      </c>
      <c r="AO99" s="2">
        <v>45023</v>
      </c>
      <c r="AP99" s="2">
        <v>45047</v>
      </c>
      <c r="AQ99" s="2">
        <v>45068</v>
      </c>
      <c r="AR99" s="2">
        <v>45089</v>
      </c>
      <c r="AS99" s="2">
        <v>45096</v>
      </c>
      <c r="AT99" s="2">
        <v>45110</v>
      </c>
      <c r="AU99" s="2">
        <v>45127</v>
      </c>
      <c r="AV99" s="2">
        <v>45145</v>
      </c>
      <c r="AW99" s="2">
        <v>45159</v>
      </c>
      <c r="AX99" s="2">
        <v>45215</v>
      </c>
      <c r="AY99" s="2">
        <v>45236</v>
      </c>
    </row>
    <row r="100" spans="1:51" ht="56.25" x14ac:dyDescent="0.25">
      <c r="A100" s="3" t="s">
        <v>15</v>
      </c>
      <c r="B100" s="8" t="s">
        <v>436</v>
      </c>
      <c r="C100" s="8" t="s">
        <v>48</v>
      </c>
      <c r="D100" s="8" t="s">
        <v>756</v>
      </c>
      <c r="E100" s="3" t="s">
        <v>189</v>
      </c>
      <c r="F100" s="8" t="s">
        <v>10</v>
      </c>
      <c r="G100" s="8" t="s">
        <v>755</v>
      </c>
      <c r="H100" s="8" t="s">
        <v>132</v>
      </c>
      <c r="I100" s="8" t="s">
        <v>7</v>
      </c>
      <c r="J100" s="3" t="s">
        <v>6</v>
      </c>
      <c r="K100" s="8" t="s">
        <v>5</v>
      </c>
      <c r="L100" s="3">
        <v>15</v>
      </c>
      <c r="M100" s="3" t="s">
        <v>754</v>
      </c>
      <c r="N100" s="14">
        <v>45051</v>
      </c>
      <c r="O100" s="6">
        <v>20232110086091</v>
      </c>
      <c r="P100" s="7">
        <v>45082</v>
      </c>
      <c r="Q100" s="6">
        <f>R100-1</f>
        <v>20</v>
      </c>
      <c r="R100" s="6">
        <f>NETWORKDAYS(N100,P100,AL100:AO100:AP100:AQ100:AR100:AS100:AT100:AU100:AV100:AW100:AX100:AY100)</f>
        <v>21</v>
      </c>
      <c r="S100" s="11" t="s">
        <v>217</v>
      </c>
      <c r="T100" s="8" t="s">
        <v>753</v>
      </c>
      <c r="U100" s="15">
        <v>45082</v>
      </c>
      <c r="V100" s="8" t="s">
        <v>2</v>
      </c>
      <c r="W100" s="8" t="s">
        <v>16</v>
      </c>
      <c r="X100" s="8" t="s">
        <v>1</v>
      </c>
      <c r="Y100" s="8" t="s">
        <v>1</v>
      </c>
      <c r="AL100" s="2">
        <v>44935</v>
      </c>
      <c r="AM100" s="2">
        <v>45005</v>
      </c>
      <c r="AN100" s="2">
        <v>45022</v>
      </c>
      <c r="AO100" s="2">
        <v>45023</v>
      </c>
      <c r="AP100" s="2">
        <v>45047</v>
      </c>
      <c r="AQ100" s="2">
        <v>45068</v>
      </c>
      <c r="AR100" s="2">
        <v>45089</v>
      </c>
      <c r="AS100" s="2">
        <v>45096</v>
      </c>
      <c r="AT100" s="2">
        <v>45110</v>
      </c>
      <c r="AU100" s="2">
        <v>45127</v>
      </c>
      <c r="AV100" s="2">
        <v>45145</v>
      </c>
      <c r="AW100" s="2">
        <v>45159</v>
      </c>
      <c r="AX100" s="2">
        <v>45215</v>
      </c>
      <c r="AY100" s="2">
        <v>45236</v>
      </c>
    </row>
    <row r="101" spans="1:51" ht="45" x14ac:dyDescent="0.25">
      <c r="A101" s="3" t="s">
        <v>15</v>
      </c>
      <c r="B101" s="8" t="s">
        <v>436</v>
      </c>
      <c r="C101" s="8" t="s">
        <v>301</v>
      </c>
      <c r="D101" s="8" t="s">
        <v>752</v>
      </c>
      <c r="E101" s="3" t="s">
        <v>189</v>
      </c>
      <c r="F101" s="3" t="s">
        <v>138</v>
      </c>
      <c r="G101" s="8" t="s">
        <v>751</v>
      </c>
      <c r="H101" s="8" t="s">
        <v>136</v>
      </c>
      <c r="I101" s="8" t="s">
        <v>7</v>
      </c>
      <c r="J101" s="3" t="s">
        <v>93</v>
      </c>
      <c r="K101" s="8" t="s">
        <v>25</v>
      </c>
      <c r="L101" s="3">
        <v>15</v>
      </c>
      <c r="M101" s="3" t="s">
        <v>750</v>
      </c>
      <c r="N101" s="14">
        <v>45051</v>
      </c>
      <c r="O101" s="6">
        <v>20232150084461</v>
      </c>
      <c r="P101" s="7">
        <v>45069</v>
      </c>
      <c r="Q101" s="6">
        <f>R101-1</f>
        <v>11</v>
      </c>
      <c r="R101" s="6">
        <f>NETWORKDAYS(N101,P101,AL101:AO101:AP101:AQ101:AR101:AS101:AT101:AU101:AV101:AW101:AX101:AY101)</f>
        <v>12</v>
      </c>
      <c r="S101" s="9" t="s">
        <v>18</v>
      </c>
      <c r="T101" s="8" t="s">
        <v>749</v>
      </c>
      <c r="U101" s="15">
        <v>45075</v>
      </c>
      <c r="V101" s="15" t="s">
        <v>2</v>
      </c>
      <c r="W101" s="8" t="s">
        <v>1</v>
      </c>
      <c r="X101" s="8" t="s">
        <v>1</v>
      </c>
      <c r="Y101" s="8"/>
      <c r="AL101" s="2">
        <v>44935</v>
      </c>
      <c r="AM101" s="2">
        <v>45005</v>
      </c>
      <c r="AN101" s="2">
        <v>45022</v>
      </c>
      <c r="AO101" s="2">
        <v>45023</v>
      </c>
      <c r="AP101" s="2">
        <v>45047</v>
      </c>
      <c r="AQ101" s="2">
        <v>45068</v>
      </c>
      <c r="AR101" s="2">
        <v>45089</v>
      </c>
      <c r="AS101" s="2">
        <v>45096</v>
      </c>
      <c r="AT101" s="2">
        <v>45110</v>
      </c>
      <c r="AU101" s="2">
        <v>45127</v>
      </c>
      <c r="AV101" s="2">
        <v>45145</v>
      </c>
      <c r="AW101" s="2">
        <v>45159</v>
      </c>
      <c r="AX101" s="2">
        <v>45215</v>
      </c>
      <c r="AY101" s="2">
        <v>45236</v>
      </c>
    </row>
    <row r="102" spans="1:51" ht="45" x14ac:dyDescent="0.25">
      <c r="A102" s="3" t="s">
        <v>15</v>
      </c>
      <c r="B102" s="8" t="s">
        <v>436</v>
      </c>
      <c r="C102" s="3" t="s">
        <v>140</v>
      </c>
      <c r="D102" s="8" t="s">
        <v>748</v>
      </c>
      <c r="E102" s="3" t="s">
        <v>189</v>
      </c>
      <c r="F102" s="8" t="s">
        <v>10</v>
      </c>
      <c r="G102" s="8" t="s">
        <v>747</v>
      </c>
      <c r="H102" s="8" t="s">
        <v>203</v>
      </c>
      <c r="I102" s="8" t="s">
        <v>7</v>
      </c>
      <c r="J102" s="3" t="s">
        <v>55</v>
      </c>
      <c r="K102" s="8" t="s">
        <v>5</v>
      </c>
      <c r="L102" s="3">
        <v>15</v>
      </c>
      <c r="M102" s="3" t="s">
        <v>746</v>
      </c>
      <c r="N102" s="14">
        <v>45051</v>
      </c>
      <c r="O102" s="6"/>
      <c r="P102" s="7">
        <v>45117</v>
      </c>
      <c r="Q102" s="6">
        <f>R102-1</f>
        <v>42</v>
      </c>
      <c r="R102" s="6">
        <f>NETWORKDAYS(N102,P102,AL102:AO102:AP102:AQ102:AR102:AS102:AT102:AU102:AV102:AW102:AX102:AY102)</f>
        <v>43</v>
      </c>
      <c r="S102" s="10" t="s">
        <v>31</v>
      </c>
      <c r="T102" s="8"/>
      <c r="U102" s="15"/>
      <c r="V102" s="8"/>
      <c r="W102" s="8"/>
      <c r="X102" s="8"/>
      <c r="Y102" s="8"/>
      <c r="AL102" s="2">
        <v>44935</v>
      </c>
      <c r="AM102" s="2">
        <v>45005</v>
      </c>
      <c r="AN102" s="2">
        <v>45022</v>
      </c>
      <c r="AO102" s="2">
        <v>45023</v>
      </c>
      <c r="AP102" s="2">
        <v>45047</v>
      </c>
      <c r="AQ102" s="2">
        <v>45068</v>
      </c>
      <c r="AR102" s="2">
        <v>45089</v>
      </c>
      <c r="AS102" s="2">
        <v>45096</v>
      </c>
      <c r="AT102" s="2">
        <v>45110</v>
      </c>
      <c r="AU102" s="2">
        <v>45127</v>
      </c>
      <c r="AV102" s="2">
        <v>45145</v>
      </c>
      <c r="AW102" s="2">
        <v>45159</v>
      </c>
      <c r="AX102" s="2">
        <v>45215</v>
      </c>
      <c r="AY102" s="2">
        <v>45236</v>
      </c>
    </row>
    <row r="103" spans="1:51" ht="45" x14ac:dyDescent="0.25">
      <c r="A103" s="3" t="s">
        <v>15</v>
      </c>
      <c r="B103" s="8" t="s">
        <v>436</v>
      </c>
      <c r="C103" s="3" t="s">
        <v>30</v>
      </c>
      <c r="D103" s="8" t="s">
        <v>745</v>
      </c>
      <c r="E103" s="8" t="s">
        <v>58</v>
      </c>
      <c r="F103" s="3" t="s">
        <v>138</v>
      </c>
      <c r="G103" s="8" t="s">
        <v>744</v>
      </c>
      <c r="H103" s="8" t="s">
        <v>208</v>
      </c>
      <c r="I103" s="8" t="s">
        <v>7</v>
      </c>
      <c r="J103" s="3" t="s">
        <v>93</v>
      </c>
      <c r="K103" s="8" t="s">
        <v>5</v>
      </c>
      <c r="L103" s="3">
        <v>15</v>
      </c>
      <c r="M103" s="3" t="s">
        <v>743</v>
      </c>
      <c r="N103" s="14">
        <v>45051</v>
      </c>
      <c r="O103" s="6">
        <v>20232000083751</v>
      </c>
      <c r="P103" s="7">
        <v>45061</v>
      </c>
      <c r="Q103" s="6">
        <f>R103-1</f>
        <v>6</v>
      </c>
      <c r="R103" s="6">
        <f>NETWORKDAYS(N103,P103,AL103:AO103:AP103:AQ103:AR103:AS103:AT103:AU103:AV103:AW103:AX103:AY103)</f>
        <v>7</v>
      </c>
      <c r="S103" s="9" t="s">
        <v>18</v>
      </c>
      <c r="T103" s="8" t="s">
        <v>742</v>
      </c>
      <c r="U103" s="15">
        <v>45111</v>
      </c>
      <c r="V103" s="8" t="s">
        <v>2</v>
      </c>
      <c r="W103" s="8" t="s">
        <v>16</v>
      </c>
      <c r="X103" s="8" t="s">
        <v>1</v>
      </c>
      <c r="Y103" s="8" t="s">
        <v>1</v>
      </c>
      <c r="AL103" s="2">
        <v>44935</v>
      </c>
      <c r="AM103" s="2">
        <v>45005</v>
      </c>
      <c r="AN103" s="2">
        <v>45022</v>
      </c>
      <c r="AO103" s="2">
        <v>45023</v>
      </c>
      <c r="AP103" s="2">
        <v>45047</v>
      </c>
      <c r="AQ103" s="2">
        <v>45068</v>
      </c>
      <c r="AR103" s="2">
        <v>45089</v>
      </c>
      <c r="AS103" s="2">
        <v>45096</v>
      </c>
      <c r="AT103" s="2">
        <v>45110</v>
      </c>
      <c r="AU103" s="2">
        <v>45127</v>
      </c>
      <c r="AV103" s="2">
        <v>45145</v>
      </c>
      <c r="AW103" s="2">
        <v>45159</v>
      </c>
      <c r="AX103" s="2">
        <v>45215</v>
      </c>
      <c r="AY103" s="2">
        <v>45236</v>
      </c>
    </row>
    <row r="104" spans="1:51" ht="56.25" x14ac:dyDescent="0.25">
      <c r="A104" s="3" t="s">
        <v>15</v>
      </c>
      <c r="B104" s="8" t="s">
        <v>436</v>
      </c>
      <c r="C104" s="8" t="s">
        <v>60</v>
      </c>
      <c r="D104" s="8" t="s">
        <v>741</v>
      </c>
      <c r="E104" s="8" t="s">
        <v>58</v>
      </c>
      <c r="F104" s="3" t="s">
        <v>138</v>
      </c>
      <c r="G104" s="8" t="s">
        <v>740</v>
      </c>
      <c r="H104" s="8" t="s">
        <v>208</v>
      </c>
      <c r="I104" s="8" t="s">
        <v>7</v>
      </c>
      <c r="J104" s="3" t="s">
        <v>93</v>
      </c>
      <c r="K104" s="8" t="s">
        <v>5</v>
      </c>
      <c r="L104" s="3">
        <v>15</v>
      </c>
      <c r="M104" s="3" t="s">
        <v>739</v>
      </c>
      <c r="N104" s="14">
        <v>45055</v>
      </c>
      <c r="O104" s="6">
        <v>20232000090511</v>
      </c>
      <c r="P104" s="7">
        <v>45107</v>
      </c>
      <c r="Q104" s="6">
        <f>R104-1</f>
        <v>35</v>
      </c>
      <c r="R104" s="6">
        <f>NETWORKDAYS(N104,P104,AL104:AO104:AP104:AQ104:AR104:AS104:AT104:AU104:AV104:AW104:AX104:AY104)</f>
        <v>36</v>
      </c>
      <c r="S104" s="11" t="s">
        <v>217</v>
      </c>
      <c r="T104" s="8" t="s">
        <v>738</v>
      </c>
      <c r="U104" s="15">
        <v>45111</v>
      </c>
      <c r="V104" s="8" t="s">
        <v>2</v>
      </c>
      <c r="W104" s="8" t="s">
        <v>16</v>
      </c>
      <c r="X104" s="8" t="s">
        <v>1</v>
      </c>
      <c r="Y104" s="8"/>
      <c r="AL104" s="2">
        <v>44935</v>
      </c>
      <c r="AM104" s="2">
        <v>45005</v>
      </c>
      <c r="AN104" s="2">
        <v>45022</v>
      </c>
      <c r="AO104" s="2">
        <v>45023</v>
      </c>
      <c r="AP104" s="2">
        <v>45047</v>
      </c>
      <c r="AQ104" s="2">
        <v>45068</v>
      </c>
      <c r="AR104" s="2">
        <v>45089</v>
      </c>
      <c r="AS104" s="2">
        <v>45096</v>
      </c>
      <c r="AT104" s="2">
        <v>45110</v>
      </c>
      <c r="AU104" s="2">
        <v>45127</v>
      </c>
      <c r="AV104" s="2">
        <v>45145</v>
      </c>
      <c r="AW104" s="2">
        <v>45159</v>
      </c>
      <c r="AX104" s="2">
        <v>45215</v>
      </c>
      <c r="AY104" s="2">
        <v>45236</v>
      </c>
    </row>
    <row r="105" spans="1:51" ht="45" x14ac:dyDescent="0.25">
      <c r="A105" s="3" t="s">
        <v>15</v>
      </c>
      <c r="B105" s="8" t="s">
        <v>436</v>
      </c>
      <c r="C105" s="8" t="s">
        <v>124</v>
      </c>
      <c r="D105" s="8" t="s">
        <v>580</v>
      </c>
      <c r="E105" s="8" t="s">
        <v>58</v>
      </c>
      <c r="F105" s="3" t="s">
        <v>122</v>
      </c>
      <c r="G105" s="8" t="s">
        <v>737</v>
      </c>
      <c r="H105" s="8" t="s">
        <v>127</v>
      </c>
      <c r="I105" s="8" t="s">
        <v>7</v>
      </c>
      <c r="J105" s="3" t="s">
        <v>63</v>
      </c>
      <c r="K105" s="8" t="s">
        <v>50</v>
      </c>
      <c r="L105" s="3">
        <v>30</v>
      </c>
      <c r="M105" s="3" t="s">
        <v>736</v>
      </c>
      <c r="N105" s="14">
        <v>45055</v>
      </c>
      <c r="O105" s="6">
        <v>20232120085371</v>
      </c>
      <c r="P105" s="7">
        <v>45065</v>
      </c>
      <c r="Q105" s="6">
        <f>R105-1</f>
        <v>8</v>
      </c>
      <c r="R105" s="6">
        <f>NETWORKDAYS(N105,P105,AL105:AO105:AP105:AQ105:AR105:AS105:AT105:AU105:AV105:AW105:AX105:AY105)</f>
        <v>9</v>
      </c>
      <c r="S105" s="9" t="s">
        <v>18</v>
      </c>
      <c r="T105" s="8" t="s">
        <v>735</v>
      </c>
      <c r="U105" s="15">
        <v>45132</v>
      </c>
      <c r="V105" s="8" t="s">
        <v>2</v>
      </c>
      <c r="W105" s="8" t="s">
        <v>16</v>
      </c>
      <c r="X105" s="8"/>
      <c r="Y105" s="8"/>
      <c r="AL105" s="2">
        <v>44935</v>
      </c>
      <c r="AM105" s="2">
        <v>45005</v>
      </c>
      <c r="AN105" s="2">
        <v>45022</v>
      </c>
      <c r="AO105" s="2">
        <v>45023</v>
      </c>
      <c r="AP105" s="2">
        <v>45047</v>
      </c>
      <c r="AQ105" s="2">
        <v>45068</v>
      </c>
      <c r="AR105" s="2">
        <v>45089</v>
      </c>
      <c r="AS105" s="2">
        <v>45096</v>
      </c>
      <c r="AT105" s="2">
        <v>45110</v>
      </c>
      <c r="AU105" s="2">
        <v>45127</v>
      </c>
      <c r="AV105" s="2">
        <v>45145</v>
      </c>
      <c r="AW105" s="2">
        <v>45159</v>
      </c>
      <c r="AX105" s="2">
        <v>45215</v>
      </c>
      <c r="AY105" s="2">
        <v>45236</v>
      </c>
    </row>
    <row r="106" spans="1:51" ht="45" x14ac:dyDescent="0.25">
      <c r="A106" s="3" t="s">
        <v>15</v>
      </c>
      <c r="B106" s="8" t="s">
        <v>436</v>
      </c>
      <c r="C106" s="3" t="s">
        <v>41</v>
      </c>
      <c r="D106" s="8" t="s">
        <v>734</v>
      </c>
      <c r="E106" s="8" t="s">
        <v>11</v>
      </c>
      <c r="F106" s="8" t="s">
        <v>10</v>
      </c>
      <c r="G106" s="8" t="s">
        <v>733</v>
      </c>
      <c r="H106" s="8" t="s">
        <v>203</v>
      </c>
      <c r="I106" s="8" t="s">
        <v>7</v>
      </c>
      <c r="J106" s="3" t="s">
        <v>55</v>
      </c>
      <c r="K106" s="8" t="s">
        <v>5</v>
      </c>
      <c r="L106" s="3">
        <v>15</v>
      </c>
      <c r="M106" s="3" t="s">
        <v>732</v>
      </c>
      <c r="N106" s="14">
        <v>45055</v>
      </c>
      <c r="O106" s="6"/>
      <c r="P106" s="7">
        <v>45117</v>
      </c>
      <c r="Q106" s="6">
        <f>R106-1</f>
        <v>40</v>
      </c>
      <c r="R106" s="6">
        <f>NETWORKDAYS(N106,P106,AL106:AO106:AP106:AQ106:AR106:AS106:AT106:AU106:AV106:AW106:AX106:AY106)</f>
        <v>41</v>
      </c>
      <c r="S106" s="10" t="s">
        <v>31</v>
      </c>
      <c r="T106" s="8"/>
      <c r="U106" s="15"/>
      <c r="V106" s="8"/>
      <c r="W106" s="8"/>
      <c r="X106" s="8"/>
      <c r="Y106" s="8"/>
      <c r="AL106" s="2">
        <v>44935</v>
      </c>
      <c r="AM106" s="2">
        <v>45005</v>
      </c>
      <c r="AN106" s="2">
        <v>45022</v>
      </c>
      <c r="AO106" s="2">
        <v>45023</v>
      </c>
      <c r="AP106" s="2">
        <v>45047</v>
      </c>
      <c r="AQ106" s="2">
        <v>45068</v>
      </c>
      <c r="AR106" s="2">
        <v>45089</v>
      </c>
      <c r="AS106" s="2">
        <v>45096</v>
      </c>
      <c r="AT106" s="2">
        <v>45110</v>
      </c>
      <c r="AU106" s="2">
        <v>45127</v>
      </c>
      <c r="AV106" s="2">
        <v>45145</v>
      </c>
      <c r="AW106" s="2">
        <v>45159</v>
      </c>
      <c r="AX106" s="2">
        <v>45215</v>
      </c>
      <c r="AY106" s="2">
        <v>45236</v>
      </c>
    </row>
    <row r="107" spans="1:51" ht="45" x14ac:dyDescent="0.25">
      <c r="A107" s="3" t="s">
        <v>15</v>
      </c>
      <c r="B107" s="8" t="s">
        <v>308</v>
      </c>
      <c r="C107" s="8" t="s">
        <v>67</v>
      </c>
      <c r="D107" s="8" t="s">
        <v>731</v>
      </c>
      <c r="E107" s="8" t="s">
        <v>11</v>
      </c>
      <c r="F107" s="3" t="s">
        <v>138</v>
      </c>
      <c r="G107" s="8" t="s">
        <v>730</v>
      </c>
      <c r="H107" s="8" t="s">
        <v>459</v>
      </c>
      <c r="I107" s="8" t="s">
        <v>7</v>
      </c>
      <c r="J107" s="3" t="s">
        <v>93</v>
      </c>
      <c r="K107" s="8" t="s">
        <v>5</v>
      </c>
      <c r="L107" s="3">
        <v>15</v>
      </c>
      <c r="M107" s="3" t="s">
        <v>729</v>
      </c>
      <c r="N107" s="14">
        <v>45055</v>
      </c>
      <c r="O107" s="6">
        <v>20232150086281</v>
      </c>
      <c r="P107" s="7">
        <v>45084</v>
      </c>
      <c r="Q107" s="6">
        <f>R107-1</f>
        <v>20</v>
      </c>
      <c r="R107" s="6">
        <f>NETWORKDAYS(N107,P107,AL107:AO107:AP107:AQ107:AR107:AS107:AT107:AU107:AV107:AW107:AX107:AY107)</f>
        <v>21</v>
      </c>
      <c r="S107" s="11" t="s">
        <v>217</v>
      </c>
      <c r="T107" s="8" t="s">
        <v>728</v>
      </c>
      <c r="U107" s="15">
        <v>45084</v>
      </c>
      <c r="V107" s="8" t="s">
        <v>2</v>
      </c>
      <c r="W107" s="8" t="s">
        <v>16</v>
      </c>
      <c r="X107" s="8" t="s">
        <v>1</v>
      </c>
      <c r="Y107" s="8" t="s">
        <v>1</v>
      </c>
      <c r="AL107" s="2">
        <v>44935</v>
      </c>
      <c r="AM107" s="2">
        <v>45005</v>
      </c>
      <c r="AN107" s="2">
        <v>45022</v>
      </c>
      <c r="AO107" s="2">
        <v>45023</v>
      </c>
      <c r="AP107" s="2">
        <v>45047</v>
      </c>
      <c r="AQ107" s="2">
        <v>45068</v>
      </c>
      <c r="AR107" s="2">
        <v>45089</v>
      </c>
      <c r="AS107" s="2">
        <v>45096</v>
      </c>
      <c r="AT107" s="2">
        <v>45110</v>
      </c>
      <c r="AU107" s="2">
        <v>45127</v>
      </c>
      <c r="AV107" s="2">
        <v>45145</v>
      </c>
      <c r="AW107" s="2">
        <v>45159</v>
      </c>
      <c r="AX107" s="2">
        <v>45215</v>
      </c>
      <c r="AY107" s="2">
        <v>45236</v>
      </c>
    </row>
    <row r="108" spans="1:51" ht="45" x14ac:dyDescent="0.25">
      <c r="A108" s="3" t="s">
        <v>15</v>
      </c>
      <c r="B108" s="8" t="s">
        <v>436</v>
      </c>
      <c r="C108" s="8" t="s">
        <v>67</v>
      </c>
      <c r="D108" s="8" t="s">
        <v>727</v>
      </c>
      <c r="E108" s="8" t="s">
        <v>58</v>
      </c>
      <c r="F108" s="8" t="s">
        <v>10</v>
      </c>
      <c r="G108" s="8" t="s">
        <v>726</v>
      </c>
      <c r="H108" s="8" t="s">
        <v>56</v>
      </c>
      <c r="I108" s="8" t="s">
        <v>7</v>
      </c>
      <c r="J108" s="3" t="s">
        <v>55</v>
      </c>
      <c r="K108" s="8" t="s">
        <v>5</v>
      </c>
      <c r="L108" s="3">
        <v>15</v>
      </c>
      <c r="M108" s="3" t="s">
        <v>725</v>
      </c>
      <c r="N108" s="14">
        <v>45055</v>
      </c>
      <c r="O108" s="6" t="s">
        <v>1</v>
      </c>
      <c r="P108" s="7">
        <v>45061</v>
      </c>
      <c r="Q108" s="6">
        <f>R108-1</f>
        <v>4</v>
      </c>
      <c r="R108" s="6">
        <f>NETWORKDAYS(N108,P108,AL108:AO108:AP108:AQ108:AR108:AS108:AT108:AU108:AV108:AW108:AX108:AY108)</f>
        <v>5</v>
      </c>
      <c r="S108" s="9" t="s">
        <v>18</v>
      </c>
      <c r="T108" s="8" t="s">
        <v>724</v>
      </c>
      <c r="U108" s="15" t="s">
        <v>1</v>
      </c>
      <c r="V108" s="8" t="s">
        <v>1</v>
      </c>
      <c r="W108" s="8" t="s">
        <v>16</v>
      </c>
      <c r="X108" s="8" t="s">
        <v>1</v>
      </c>
      <c r="Y108" s="8" t="s">
        <v>68</v>
      </c>
      <c r="AL108" s="2">
        <v>44935</v>
      </c>
      <c r="AM108" s="2">
        <v>45005</v>
      </c>
      <c r="AN108" s="2">
        <v>45022</v>
      </c>
      <c r="AO108" s="2">
        <v>45023</v>
      </c>
      <c r="AP108" s="2">
        <v>45047</v>
      </c>
      <c r="AQ108" s="2">
        <v>45068</v>
      </c>
      <c r="AR108" s="2">
        <v>45089</v>
      </c>
      <c r="AS108" s="2">
        <v>45096</v>
      </c>
      <c r="AT108" s="2">
        <v>45110</v>
      </c>
      <c r="AU108" s="2">
        <v>45127</v>
      </c>
      <c r="AV108" s="2">
        <v>45145</v>
      </c>
      <c r="AW108" s="2">
        <v>45159</v>
      </c>
      <c r="AX108" s="2">
        <v>45215</v>
      </c>
      <c r="AY108" s="2">
        <v>45236</v>
      </c>
    </row>
    <row r="109" spans="1:51" ht="45" x14ac:dyDescent="0.25">
      <c r="A109" s="3" t="s">
        <v>15</v>
      </c>
      <c r="B109" s="8" t="s">
        <v>436</v>
      </c>
      <c r="C109" s="8" t="s">
        <v>53</v>
      </c>
      <c r="D109" s="8" t="s">
        <v>723</v>
      </c>
      <c r="E109" s="8" t="s">
        <v>58</v>
      </c>
      <c r="F109" s="8" t="s">
        <v>10</v>
      </c>
      <c r="G109" s="8" t="s">
        <v>722</v>
      </c>
      <c r="H109" s="8" t="s">
        <v>87</v>
      </c>
      <c r="I109" s="8" t="s">
        <v>7</v>
      </c>
      <c r="J109" s="3" t="s">
        <v>6</v>
      </c>
      <c r="K109" s="8" t="s">
        <v>25</v>
      </c>
      <c r="L109" s="3">
        <v>15</v>
      </c>
      <c r="M109" s="3" t="s">
        <v>721</v>
      </c>
      <c r="N109" s="14">
        <v>45055</v>
      </c>
      <c r="O109" s="6">
        <v>20232110086141</v>
      </c>
      <c r="P109" s="7">
        <v>45079</v>
      </c>
      <c r="Q109" s="6">
        <f>R109-1</f>
        <v>17</v>
      </c>
      <c r="R109" s="6">
        <f>NETWORKDAYS(N109,P109,AL109:AO109:AP109:AQ109:AR109:AS109:AT109:AU109:AV109:AW109:AX109:AY109)</f>
        <v>18</v>
      </c>
      <c r="S109" s="11" t="s">
        <v>217</v>
      </c>
      <c r="T109" s="8" t="s">
        <v>720</v>
      </c>
      <c r="U109" s="15">
        <v>45079</v>
      </c>
      <c r="V109" s="8" t="s">
        <v>2</v>
      </c>
      <c r="W109" s="8" t="s">
        <v>16</v>
      </c>
      <c r="X109" s="8" t="s">
        <v>1</v>
      </c>
      <c r="Y109" s="8" t="s">
        <v>1</v>
      </c>
      <c r="AL109" s="2">
        <v>44935</v>
      </c>
      <c r="AM109" s="2">
        <v>45005</v>
      </c>
      <c r="AN109" s="2">
        <v>45022</v>
      </c>
      <c r="AO109" s="2">
        <v>45023</v>
      </c>
      <c r="AP109" s="2">
        <v>45047</v>
      </c>
      <c r="AQ109" s="2">
        <v>45068</v>
      </c>
      <c r="AR109" s="2">
        <v>45089</v>
      </c>
      <c r="AS109" s="2">
        <v>45096</v>
      </c>
      <c r="AT109" s="2">
        <v>45110</v>
      </c>
      <c r="AU109" s="2">
        <v>45127</v>
      </c>
      <c r="AV109" s="2">
        <v>45145</v>
      </c>
      <c r="AW109" s="2">
        <v>45159</v>
      </c>
      <c r="AX109" s="2">
        <v>45215</v>
      </c>
      <c r="AY109" s="2">
        <v>45236</v>
      </c>
    </row>
    <row r="110" spans="1:51" ht="45" x14ac:dyDescent="0.25">
      <c r="A110" s="3" t="s">
        <v>15</v>
      </c>
      <c r="B110" s="8" t="s">
        <v>436</v>
      </c>
      <c r="C110" s="8" t="s">
        <v>567</v>
      </c>
      <c r="D110" s="8" t="s">
        <v>719</v>
      </c>
      <c r="E110" s="8" t="s">
        <v>58</v>
      </c>
      <c r="F110" s="8" t="s">
        <v>10</v>
      </c>
      <c r="G110" s="8" t="s">
        <v>718</v>
      </c>
      <c r="H110" s="8" t="s">
        <v>132</v>
      </c>
      <c r="I110" s="8" t="s">
        <v>7</v>
      </c>
      <c r="J110" s="3" t="s">
        <v>6</v>
      </c>
      <c r="K110" s="8" t="s">
        <v>62</v>
      </c>
      <c r="L110" s="3">
        <v>10</v>
      </c>
      <c r="M110" s="3" t="s">
        <v>717</v>
      </c>
      <c r="N110" s="14">
        <v>45055</v>
      </c>
      <c r="O110" s="6">
        <v>20232110086231</v>
      </c>
      <c r="P110" s="7">
        <v>45084</v>
      </c>
      <c r="Q110" s="6">
        <f>R110-1</f>
        <v>20</v>
      </c>
      <c r="R110" s="6">
        <f>NETWORKDAYS(N110,P110,AL110:AO110:AP110:AQ110:AR110:AS110:AT110:AU110:AV110:AW110:AX110:AY110)</f>
        <v>21</v>
      </c>
      <c r="S110" s="11" t="s">
        <v>217</v>
      </c>
      <c r="T110" s="8" t="s">
        <v>716</v>
      </c>
      <c r="U110" s="15">
        <v>45084</v>
      </c>
      <c r="V110" s="8" t="s">
        <v>2</v>
      </c>
      <c r="W110" s="8" t="s">
        <v>16</v>
      </c>
      <c r="X110" s="8" t="s">
        <v>1</v>
      </c>
      <c r="Y110" s="8"/>
      <c r="AL110" s="2">
        <v>44935</v>
      </c>
      <c r="AM110" s="2">
        <v>45005</v>
      </c>
      <c r="AN110" s="2">
        <v>45022</v>
      </c>
      <c r="AO110" s="2">
        <v>45023</v>
      </c>
      <c r="AP110" s="2">
        <v>45047</v>
      </c>
      <c r="AQ110" s="2">
        <v>45068</v>
      </c>
      <c r="AR110" s="2">
        <v>45089</v>
      </c>
      <c r="AS110" s="2">
        <v>45096</v>
      </c>
      <c r="AT110" s="2">
        <v>45110</v>
      </c>
      <c r="AU110" s="2">
        <v>45127</v>
      </c>
      <c r="AV110" s="2">
        <v>45145</v>
      </c>
      <c r="AW110" s="2">
        <v>45159</v>
      </c>
      <c r="AX110" s="2">
        <v>45215</v>
      </c>
      <c r="AY110" s="2">
        <v>45236</v>
      </c>
    </row>
    <row r="111" spans="1:51" ht="56.25" x14ac:dyDescent="0.25">
      <c r="A111" s="3" t="s">
        <v>15</v>
      </c>
      <c r="B111" s="3" t="s">
        <v>572</v>
      </c>
      <c r="C111" s="3" t="s">
        <v>41</v>
      </c>
      <c r="D111" s="8" t="s">
        <v>715</v>
      </c>
      <c r="E111" s="8" t="s">
        <v>39</v>
      </c>
      <c r="F111" s="3" t="s">
        <v>122</v>
      </c>
      <c r="G111" s="8" t="s">
        <v>714</v>
      </c>
      <c r="H111" s="8" t="s">
        <v>127</v>
      </c>
      <c r="I111" s="8" t="s">
        <v>7</v>
      </c>
      <c r="J111" s="3" t="s">
        <v>63</v>
      </c>
      <c r="K111" s="8" t="s">
        <v>25</v>
      </c>
      <c r="L111" s="3">
        <v>15</v>
      </c>
      <c r="M111" s="3" t="s">
        <v>713</v>
      </c>
      <c r="N111" s="14">
        <v>45055</v>
      </c>
      <c r="O111" s="6" t="s">
        <v>1</v>
      </c>
      <c r="P111" s="7">
        <v>45117</v>
      </c>
      <c r="Q111" s="6">
        <f>R111-1</f>
        <v>40</v>
      </c>
      <c r="R111" s="6">
        <f>NETWORKDAYS(N111,P111,AL111:AO111:AP111:AQ111:AR111:AS111:AT111:AU111:AV111:AW111:AX111:AY111)</f>
        <v>41</v>
      </c>
      <c r="S111" s="10" t="s">
        <v>31</v>
      </c>
      <c r="T111" s="8" t="s">
        <v>712</v>
      </c>
      <c r="U111" s="15"/>
      <c r="V111" s="8"/>
      <c r="W111" s="8"/>
      <c r="X111" s="8"/>
      <c r="Y111" s="8"/>
      <c r="AL111" s="2">
        <v>44935</v>
      </c>
      <c r="AM111" s="2">
        <v>45005</v>
      </c>
      <c r="AN111" s="2">
        <v>45022</v>
      </c>
      <c r="AO111" s="2">
        <v>45023</v>
      </c>
      <c r="AP111" s="2">
        <v>45047</v>
      </c>
      <c r="AQ111" s="2">
        <v>45068</v>
      </c>
      <c r="AR111" s="2">
        <v>45089</v>
      </c>
      <c r="AS111" s="2">
        <v>45096</v>
      </c>
      <c r="AT111" s="2">
        <v>45110</v>
      </c>
      <c r="AU111" s="2">
        <v>45127</v>
      </c>
      <c r="AV111" s="2">
        <v>45145</v>
      </c>
      <c r="AW111" s="2">
        <v>45159</v>
      </c>
      <c r="AX111" s="2">
        <v>45215</v>
      </c>
      <c r="AY111" s="2">
        <v>45236</v>
      </c>
    </row>
    <row r="112" spans="1:51" ht="45" x14ac:dyDescent="0.25">
      <c r="A112" s="3" t="s">
        <v>15</v>
      </c>
      <c r="B112" s="8" t="s">
        <v>436</v>
      </c>
      <c r="C112" s="3" t="s">
        <v>115</v>
      </c>
      <c r="D112" s="8" t="s">
        <v>711</v>
      </c>
      <c r="E112" s="8" t="s">
        <v>58</v>
      </c>
      <c r="F112" s="8" t="s">
        <v>38</v>
      </c>
      <c r="G112" s="8" t="s">
        <v>710</v>
      </c>
      <c r="H112" s="8" t="s">
        <v>127</v>
      </c>
      <c r="I112" s="8" t="s">
        <v>7</v>
      </c>
      <c r="J112" s="3" t="s">
        <v>63</v>
      </c>
      <c r="K112" s="8" t="s">
        <v>25</v>
      </c>
      <c r="L112" s="3">
        <v>15</v>
      </c>
      <c r="M112" s="3" t="s">
        <v>709</v>
      </c>
      <c r="N112" s="14">
        <v>45055</v>
      </c>
      <c r="O112" s="6"/>
      <c r="P112" s="7">
        <v>45061</v>
      </c>
      <c r="Q112" s="6">
        <f>R112-1</f>
        <v>4</v>
      </c>
      <c r="R112" s="6">
        <f>NETWORKDAYS(N112,P112,AL112:AO112:AP112:AQ112:AR112:AS112:AT112:AU112:AV112:AW112:AX112:AY112)</f>
        <v>5</v>
      </c>
      <c r="S112" s="9" t="s">
        <v>18</v>
      </c>
      <c r="T112" s="8"/>
      <c r="U112" s="15">
        <v>45121</v>
      </c>
      <c r="V112" s="8" t="s">
        <v>2</v>
      </c>
      <c r="W112" s="8" t="s">
        <v>16</v>
      </c>
      <c r="X112" s="8"/>
      <c r="Y112" s="8"/>
      <c r="AL112" s="2">
        <v>44935</v>
      </c>
      <c r="AM112" s="2">
        <v>45005</v>
      </c>
      <c r="AN112" s="2">
        <v>45022</v>
      </c>
      <c r="AO112" s="2">
        <v>45023</v>
      </c>
      <c r="AP112" s="2">
        <v>45047</v>
      </c>
      <c r="AQ112" s="2">
        <v>45068</v>
      </c>
      <c r="AR112" s="2">
        <v>45089</v>
      </c>
      <c r="AS112" s="2">
        <v>45096</v>
      </c>
      <c r="AT112" s="2">
        <v>45110</v>
      </c>
      <c r="AU112" s="2">
        <v>45127</v>
      </c>
      <c r="AV112" s="2">
        <v>45145</v>
      </c>
      <c r="AW112" s="2">
        <v>45159</v>
      </c>
      <c r="AX112" s="2">
        <v>45215</v>
      </c>
      <c r="AY112" s="2">
        <v>45236</v>
      </c>
    </row>
    <row r="113" spans="1:51" ht="56.25" x14ac:dyDescent="0.25">
      <c r="A113" s="3" t="s">
        <v>15</v>
      </c>
      <c r="B113" s="8" t="s">
        <v>436</v>
      </c>
      <c r="C113" s="8" t="s">
        <v>124</v>
      </c>
      <c r="D113" s="8" t="s">
        <v>708</v>
      </c>
      <c r="E113" s="8" t="s">
        <v>11</v>
      </c>
      <c r="F113" s="8" t="s">
        <v>38</v>
      </c>
      <c r="G113" s="8" t="s">
        <v>707</v>
      </c>
      <c r="H113" s="8" t="s">
        <v>706</v>
      </c>
      <c r="I113" s="8" t="s">
        <v>7</v>
      </c>
      <c r="J113" s="3" t="s">
        <v>153</v>
      </c>
      <c r="K113" s="8" t="s">
        <v>62</v>
      </c>
      <c r="L113" s="3">
        <v>10</v>
      </c>
      <c r="M113" s="3" t="s">
        <v>705</v>
      </c>
      <c r="N113" s="14">
        <v>45055</v>
      </c>
      <c r="O113" s="6">
        <v>20232130085341</v>
      </c>
      <c r="P113" s="7">
        <v>45069</v>
      </c>
      <c r="Q113" s="6">
        <f>R113-1</f>
        <v>9</v>
      </c>
      <c r="R113" s="6">
        <f>NETWORKDAYS(N113,P113,AL113:AO113:AP113:AQ113:AR113:AS113:AT113:AU113:AV113:AW113:AX113:AY113)</f>
        <v>10</v>
      </c>
      <c r="S113" s="9" t="s">
        <v>18</v>
      </c>
      <c r="T113" s="8" t="s">
        <v>704</v>
      </c>
      <c r="U113" s="15">
        <v>45069</v>
      </c>
      <c r="V113" s="8" t="s">
        <v>2</v>
      </c>
      <c r="W113" s="8" t="s">
        <v>16</v>
      </c>
      <c r="X113" s="8" t="s">
        <v>1</v>
      </c>
      <c r="Y113" s="8"/>
      <c r="AL113" s="2">
        <v>44935</v>
      </c>
      <c r="AM113" s="2">
        <v>45005</v>
      </c>
      <c r="AN113" s="2">
        <v>45022</v>
      </c>
      <c r="AO113" s="2">
        <v>45023</v>
      </c>
      <c r="AP113" s="2">
        <v>45047</v>
      </c>
      <c r="AQ113" s="2">
        <v>45068</v>
      </c>
      <c r="AR113" s="2">
        <v>45089</v>
      </c>
      <c r="AS113" s="2">
        <v>45096</v>
      </c>
      <c r="AT113" s="2">
        <v>45110</v>
      </c>
      <c r="AU113" s="2">
        <v>45127</v>
      </c>
      <c r="AV113" s="2">
        <v>45145</v>
      </c>
      <c r="AW113" s="2">
        <v>45159</v>
      </c>
      <c r="AX113" s="2">
        <v>45215</v>
      </c>
      <c r="AY113" s="2">
        <v>45236</v>
      </c>
    </row>
    <row r="114" spans="1:51" ht="56.25" x14ac:dyDescent="0.25">
      <c r="A114" s="3" t="s">
        <v>15</v>
      </c>
      <c r="B114" s="3" t="s">
        <v>572</v>
      </c>
      <c r="C114" s="8" t="s">
        <v>67</v>
      </c>
      <c r="D114" s="8" t="s">
        <v>703</v>
      </c>
      <c r="E114" s="8" t="s">
        <v>11</v>
      </c>
      <c r="F114" s="8" t="s">
        <v>10</v>
      </c>
      <c r="G114" s="8" t="s">
        <v>702</v>
      </c>
      <c r="H114" s="8" t="s">
        <v>87</v>
      </c>
      <c r="I114" s="8" t="s">
        <v>7</v>
      </c>
      <c r="J114" s="3" t="s">
        <v>6</v>
      </c>
      <c r="K114" s="8" t="s">
        <v>50</v>
      </c>
      <c r="L114" s="3">
        <v>30</v>
      </c>
      <c r="M114" s="3" t="s">
        <v>701</v>
      </c>
      <c r="N114" s="14">
        <v>45056</v>
      </c>
      <c r="O114" s="6">
        <v>20232110088361</v>
      </c>
      <c r="P114" s="7">
        <v>45085</v>
      </c>
      <c r="Q114" s="6">
        <f>R114-1</f>
        <v>20</v>
      </c>
      <c r="R114" s="6">
        <f>NETWORKDAYS(N114,P114,AL114:AO114:AP114:AQ114:AR114:AS114:AT114:AU114:AV114:AW114:AX114:AY114)</f>
        <v>21</v>
      </c>
      <c r="S114" s="9" t="s">
        <v>18</v>
      </c>
      <c r="T114" s="8" t="s">
        <v>700</v>
      </c>
      <c r="U114" s="15">
        <v>45085</v>
      </c>
      <c r="V114" s="8" t="s">
        <v>2</v>
      </c>
      <c r="W114" s="8" t="s">
        <v>16</v>
      </c>
      <c r="X114" s="8" t="s">
        <v>1</v>
      </c>
      <c r="Y114" s="8" t="s">
        <v>1</v>
      </c>
      <c r="AL114" s="2">
        <v>44935</v>
      </c>
      <c r="AM114" s="2">
        <v>45005</v>
      </c>
      <c r="AN114" s="2">
        <v>45022</v>
      </c>
      <c r="AO114" s="2">
        <v>45023</v>
      </c>
      <c r="AP114" s="2">
        <v>45047</v>
      </c>
      <c r="AQ114" s="2">
        <v>45068</v>
      </c>
      <c r="AR114" s="2">
        <v>45089</v>
      </c>
      <c r="AS114" s="2">
        <v>45096</v>
      </c>
      <c r="AT114" s="2">
        <v>45110</v>
      </c>
      <c r="AU114" s="2">
        <v>45127</v>
      </c>
      <c r="AV114" s="2">
        <v>45145</v>
      </c>
      <c r="AW114" s="2">
        <v>45159</v>
      </c>
      <c r="AX114" s="2">
        <v>45215</v>
      </c>
      <c r="AY114" s="2">
        <v>45236</v>
      </c>
    </row>
    <row r="115" spans="1:51" ht="56.25" x14ac:dyDescent="0.25">
      <c r="A115" s="3" t="s">
        <v>15</v>
      </c>
      <c r="B115" s="8" t="s">
        <v>436</v>
      </c>
      <c r="C115" s="8" t="s">
        <v>124</v>
      </c>
      <c r="D115" s="8" t="s">
        <v>699</v>
      </c>
      <c r="E115" s="8" t="s">
        <v>58</v>
      </c>
      <c r="F115" s="3" t="s">
        <v>27</v>
      </c>
      <c r="G115" s="8" t="s">
        <v>698</v>
      </c>
      <c r="H115" s="8" t="s">
        <v>311</v>
      </c>
      <c r="I115" s="8" t="s">
        <v>7</v>
      </c>
      <c r="J115" s="3" t="s">
        <v>93</v>
      </c>
      <c r="K115" s="8" t="s">
        <v>25</v>
      </c>
      <c r="L115" s="3">
        <v>15</v>
      </c>
      <c r="M115" s="3" t="s">
        <v>697</v>
      </c>
      <c r="N115" s="14">
        <v>45056</v>
      </c>
      <c r="O115" s="6">
        <v>20232110086391</v>
      </c>
      <c r="P115" s="7">
        <v>45084</v>
      </c>
      <c r="Q115" s="6">
        <f>R115-1</f>
        <v>19</v>
      </c>
      <c r="R115" s="6">
        <f>NETWORKDAYS(N115,P115,AL115:AO115:AP115:AQ115:AR115:AS115:AT115:AU115:AV115:AW115:AX115:AY115)</f>
        <v>20</v>
      </c>
      <c r="S115" s="9" t="s">
        <v>18</v>
      </c>
      <c r="T115" s="8" t="s">
        <v>696</v>
      </c>
      <c r="U115" s="15">
        <v>45113</v>
      </c>
      <c r="V115" s="8" t="s">
        <v>2</v>
      </c>
      <c r="W115" s="8" t="s">
        <v>16</v>
      </c>
      <c r="X115" s="8" t="s">
        <v>1</v>
      </c>
      <c r="Y115" s="8" t="s">
        <v>1</v>
      </c>
      <c r="AL115" s="2">
        <v>44935</v>
      </c>
      <c r="AM115" s="2">
        <v>45005</v>
      </c>
      <c r="AN115" s="2">
        <v>45022</v>
      </c>
      <c r="AO115" s="2">
        <v>45023</v>
      </c>
      <c r="AP115" s="2">
        <v>45047</v>
      </c>
      <c r="AQ115" s="2">
        <v>45068</v>
      </c>
      <c r="AR115" s="2">
        <v>45089</v>
      </c>
      <c r="AS115" s="2">
        <v>45096</v>
      </c>
      <c r="AT115" s="2">
        <v>45110</v>
      </c>
      <c r="AU115" s="2">
        <v>45127</v>
      </c>
      <c r="AV115" s="2">
        <v>45145</v>
      </c>
      <c r="AW115" s="2">
        <v>45159</v>
      </c>
      <c r="AX115" s="2">
        <v>45215</v>
      </c>
      <c r="AY115" s="2">
        <v>45236</v>
      </c>
    </row>
    <row r="116" spans="1:51" ht="67.5" x14ac:dyDescent="0.25">
      <c r="A116" s="3" t="s">
        <v>15</v>
      </c>
      <c r="B116" s="8" t="s">
        <v>436</v>
      </c>
      <c r="C116" s="8" t="s">
        <v>84</v>
      </c>
      <c r="D116" s="8" t="s">
        <v>695</v>
      </c>
      <c r="E116" s="8" t="s">
        <v>28</v>
      </c>
      <c r="F116" s="8" t="s">
        <v>10</v>
      </c>
      <c r="G116" s="8" t="s">
        <v>694</v>
      </c>
      <c r="H116" s="8" t="s">
        <v>203</v>
      </c>
      <c r="I116" s="8" t="s">
        <v>7</v>
      </c>
      <c r="J116" s="3" t="s">
        <v>55</v>
      </c>
      <c r="K116" s="8" t="s">
        <v>25</v>
      </c>
      <c r="L116" s="3">
        <v>15</v>
      </c>
      <c r="M116" s="3" t="s">
        <v>693</v>
      </c>
      <c r="N116" s="14">
        <v>45057</v>
      </c>
      <c r="O116" s="6"/>
      <c r="P116" s="7">
        <v>45117</v>
      </c>
      <c r="Q116" s="6">
        <f>R116-1</f>
        <v>38</v>
      </c>
      <c r="R116" s="6">
        <f>NETWORKDAYS(N116,P116,AL116:AO116:AP116:AQ116:AR116:AS116:AT116:AU116:AV116:AW116:AX116:AY116)</f>
        <v>39</v>
      </c>
      <c r="S116" s="10" t="s">
        <v>31</v>
      </c>
      <c r="T116" s="8"/>
      <c r="U116" s="15"/>
      <c r="V116" s="8"/>
      <c r="W116" s="8"/>
      <c r="X116" s="8"/>
      <c r="Y116" s="8"/>
      <c r="AL116" s="2">
        <v>44935</v>
      </c>
      <c r="AM116" s="2">
        <v>45005</v>
      </c>
      <c r="AN116" s="2">
        <v>45022</v>
      </c>
      <c r="AO116" s="2">
        <v>45023</v>
      </c>
      <c r="AP116" s="2">
        <v>45047</v>
      </c>
      <c r="AQ116" s="2">
        <v>45068</v>
      </c>
      <c r="AR116" s="2">
        <v>45089</v>
      </c>
      <c r="AS116" s="2">
        <v>45096</v>
      </c>
      <c r="AT116" s="2">
        <v>45110</v>
      </c>
      <c r="AU116" s="2">
        <v>45127</v>
      </c>
      <c r="AV116" s="2">
        <v>45145</v>
      </c>
      <c r="AW116" s="2">
        <v>45159</v>
      </c>
      <c r="AX116" s="2">
        <v>45215</v>
      </c>
      <c r="AY116" s="2">
        <v>45236</v>
      </c>
    </row>
    <row r="117" spans="1:51" ht="45" x14ac:dyDescent="0.25">
      <c r="A117" s="3" t="s">
        <v>15</v>
      </c>
      <c r="B117" s="8" t="s">
        <v>436</v>
      </c>
      <c r="C117" s="8" t="s">
        <v>53</v>
      </c>
      <c r="D117" s="8" t="s">
        <v>692</v>
      </c>
      <c r="E117" s="8" t="s">
        <v>11</v>
      </c>
      <c r="F117" s="8" t="s">
        <v>10</v>
      </c>
      <c r="G117" s="8" t="s">
        <v>691</v>
      </c>
      <c r="H117" s="8" t="s">
        <v>442</v>
      </c>
      <c r="I117" s="8" t="s">
        <v>7</v>
      </c>
      <c r="J117" s="3" t="s">
        <v>55</v>
      </c>
      <c r="K117" s="8" t="s">
        <v>25</v>
      </c>
      <c r="L117" s="3">
        <v>15</v>
      </c>
      <c r="M117" s="3" t="s">
        <v>690</v>
      </c>
      <c r="N117" s="14">
        <v>45058</v>
      </c>
      <c r="O117" s="6">
        <v>20232140088401</v>
      </c>
      <c r="P117" s="7">
        <v>45090</v>
      </c>
      <c r="Q117" s="6">
        <f>R117-1</f>
        <v>20</v>
      </c>
      <c r="R117" s="6">
        <f>NETWORKDAYS(N117,P117,AL117:AO117:AP117:AQ117:AR117:AS117:AT117:AU117:AV117:AW117:AX117:AY117)</f>
        <v>21</v>
      </c>
      <c r="S117" s="11" t="s">
        <v>217</v>
      </c>
      <c r="T117" s="8" t="s">
        <v>689</v>
      </c>
      <c r="U117" s="15">
        <v>45090</v>
      </c>
      <c r="V117" s="8" t="s">
        <v>2</v>
      </c>
      <c r="W117" s="8" t="s">
        <v>16</v>
      </c>
      <c r="X117" s="8" t="s">
        <v>1</v>
      </c>
      <c r="Y117" s="8" t="s">
        <v>1</v>
      </c>
      <c r="AL117" s="2">
        <v>44935</v>
      </c>
      <c r="AM117" s="2">
        <v>45005</v>
      </c>
      <c r="AN117" s="2">
        <v>45022</v>
      </c>
      <c r="AO117" s="2">
        <v>45023</v>
      </c>
      <c r="AP117" s="2">
        <v>45047</v>
      </c>
      <c r="AQ117" s="2">
        <v>45068</v>
      </c>
      <c r="AR117" s="2">
        <v>45089</v>
      </c>
      <c r="AS117" s="2">
        <v>45096</v>
      </c>
      <c r="AT117" s="2">
        <v>45110</v>
      </c>
      <c r="AU117" s="2">
        <v>45127</v>
      </c>
      <c r="AV117" s="2">
        <v>45145</v>
      </c>
      <c r="AW117" s="2">
        <v>45159</v>
      </c>
      <c r="AX117" s="2">
        <v>45215</v>
      </c>
      <c r="AY117" s="2">
        <v>45236</v>
      </c>
    </row>
    <row r="118" spans="1:51" ht="45" x14ac:dyDescent="0.25">
      <c r="A118" s="3" t="s">
        <v>15</v>
      </c>
      <c r="B118" s="3" t="s">
        <v>572</v>
      </c>
      <c r="C118" s="8" t="s">
        <v>567</v>
      </c>
      <c r="D118" s="8" t="s">
        <v>688</v>
      </c>
      <c r="E118" s="8" t="s">
        <v>11</v>
      </c>
      <c r="F118" s="8" t="s">
        <v>10</v>
      </c>
      <c r="G118" s="8" t="s">
        <v>687</v>
      </c>
      <c r="H118" s="8" t="s">
        <v>311</v>
      </c>
      <c r="I118" s="8" t="s">
        <v>7</v>
      </c>
      <c r="J118" s="3" t="s">
        <v>93</v>
      </c>
      <c r="K118" s="8" t="s">
        <v>50</v>
      </c>
      <c r="L118" s="3">
        <v>30</v>
      </c>
      <c r="M118" s="3" t="s">
        <v>686</v>
      </c>
      <c r="N118" s="14">
        <v>45058</v>
      </c>
      <c r="O118" s="6">
        <v>20232110085401</v>
      </c>
      <c r="P118" s="7">
        <v>45075</v>
      </c>
      <c r="Q118" s="6">
        <f>R118-1</f>
        <v>10</v>
      </c>
      <c r="R118" s="6">
        <f>NETWORKDAYS(N118,P118,AL118:AO118:AP118:AQ118:AR118:AS118:AT118:AU118:AV118:AW118:AX118:AY118)</f>
        <v>11</v>
      </c>
      <c r="S118" s="9" t="s">
        <v>18</v>
      </c>
      <c r="T118" s="8" t="s">
        <v>685</v>
      </c>
      <c r="U118" s="15">
        <v>45113</v>
      </c>
      <c r="V118" s="8" t="s">
        <v>2</v>
      </c>
      <c r="W118" s="8" t="s">
        <v>16</v>
      </c>
      <c r="X118" s="8" t="s">
        <v>1</v>
      </c>
      <c r="Y118" s="8" t="s">
        <v>1</v>
      </c>
      <c r="AL118" s="2">
        <v>44935</v>
      </c>
      <c r="AM118" s="2">
        <v>45005</v>
      </c>
      <c r="AN118" s="2">
        <v>45022</v>
      </c>
      <c r="AO118" s="2">
        <v>45023</v>
      </c>
      <c r="AP118" s="2">
        <v>45047</v>
      </c>
      <c r="AQ118" s="2">
        <v>45068</v>
      </c>
      <c r="AR118" s="2">
        <v>45089</v>
      </c>
      <c r="AS118" s="2">
        <v>45096</v>
      </c>
      <c r="AT118" s="2">
        <v>45110</v>
      </c>
      <c r="AU118" s="2">
        <v>45127</v>
      </c>
      <c r="AV118" s="2">
        <v>45145</v>
      </c>
      <c r="AW118" s="2">
        <v>45159</v>
      </c>
      <c r="AX118" s="2">
        <v>45215</v>
      </c>
      <c r="AY118" s="2">
        <v>45236</v>
      </c>
    </row>
    <row r="119" spans="1:51" ht="45" x14ac:dyDescent="0.25">
      <c r="A119" s="3" t="s">
        <v>15</v>
      </c>
      <c r="B119" s="8" t="s">
        <v>436</v>
      </c>
      <c r="C119" s="8" t="s">
        <v>124</v>
      </c>
      <c r="D119" s="8" t="s">
        <v>684</v>
      </c>
      <c r="E119" s="8" t="s">
        <v>28</v>
      </c>
      <c r="F119" s="8" t="s">
        <v>73</v>
      </c>
      <c r="G119" s="8" t="s">
        <v>683</v>
      </c>
      <c r="H119" s="8" t="s">
        <v>442</v>
      </c>
      <c r="I119" s="8" t="s">
        <v>7</v>
      </c>
      <c r="J119" s="3" t="s">
        <v>55</v>
      </c>
      <c r="K119" s="8" t="s">
        <v>25</v>
      </c>
      <c r="L119" s="6">
        <v>15</v>
      </c>
      <c r="M119" s="3" t="s">
        <v>682</v>
      </c>
      <c r="N119" s="14">
        <v>45058</v>
      </c>
      <c r="O119" s="6" t="s">
        <v>1</v>
      </c>
      <c r="P119" s="7">
        <v>45083</v>
      </c>
      <c r="Q119" s="6">
        <f>R119-1</f>
        <v>16</v>
      </c>
      <c r="R119" s="6">
        <f>NETWORKDAYS(N119,P119,AL119:AO119:AP119:AQ119:AR119:AS119:AT119:AU119:AV119:AW119:AX119:AY119)</f>
        <v>17</v>
      </c>
      <c r="S119" s="11" t="s">
        <v>217</v>
      </c>
      <c r="T119" s="8" t="s">
        <v>681</v>
      </c>
      <c r="U119" s="15" t="s">
        <v>1</v>
      </c>
      <c r="V119" s="8" t="s">
        <v>1</v>
      </c>
      <c r="W119" s="8" t="s">
        <v>16</v>
      </c>
      <c r="X119" s="8" t="s">
        <v>1</v>
      </c>
      <c r="Y119" s="8" t="s">
        <v>68</v>
      </c>
      <c r="AL119" s="2">
        <v>44935</v>
      </c>
      <c r="AM119" s="2">
        <v>45005</v>
      </c>
      <c r="AN119" s="2">
        <v>45022</v>
      </c>
      <c r="AO119" s="2">
        <v>45023</v>
      </c>
      <c r="AP119" s="2">
        <v>45047</v>
      </c>
      <c r="AQ119" s="2">
        <v>45068</v>
      </c>
      <c r="AR119" s="2">
        <v>45089</v>
      </c>
      <c r="AS119" s="2">
        <v>45096</v>
      </c>
      <c r="AT119" s="2">
        <v>45110</v>
      </c>
      <c r="AU119" s="2">
        <v>45127</v>
      </c>
      <c r="AV119" s="2">
        <v>45145</v>
      </c>
      <c r="AW119" s="2">
        <v>45159</v>
      </c>
      <c r="AX119" s="2">
        <v>45215</v>
      </c>
      <c r="AY119" s="2">
        <v>45236</v>
      </c>
    </row>
    <row r="120" spans="1:51" ht="45" x14ac:dyDescent="0.25">
      <c r="A120" s="3" t="s">
        <v>15</v>
      </c>
      <c r="B120" s="8" t="s">
        <v>308</v>
      </c>
      <c r="C120" s="3" t="s">
        <v>41</v>
      </c>
      <c r="D120" s="8" t="s">
        <v>680</v>
      </c>
      <c r="E120" s="8" t="s">
        <v>11</v>
      </c>
      <c r="F120" s="3" t="s">
        <v>122</v>
      </c>
      <c r="G120" s="8" t="s">
        <v>679</v>
      </c>
      <c r="H120" s="8" t="s">
        <v>678</v>
      </c>
      <c r="I120" s="8" t="s">
        <v>171</v>
      </c>
      <c r="J120" s="8" t="s">
        <v>677</v>
      </c>
      <c r="K120" s="8" t="s">
        <v>62</v>
      </c>
      <c r="L120" s="3">
        <v>10</v>
      </c>
      <c r="M120" s="3" t="s">
        <v>676</v>
      </c>
      <c r="N120" s="14">
        <v>45058</v>
      </c>
      <c r="O120" s="6">
        <v>20231140084331</v>
      </c>
      <c r="P120" s="7">
        <v>45061</v>
      </c>
      <c r="Q120" s="6">
        <f>R120-1</f>
        <v>1</v>
      </c>
      <c r="R120" s="6">
        <f>NETWORKDAYS(N120,P120,AL120:AO120:AP120:AQ120:AR120:AS120:AT120:AU120:AV120:AW120:AX120:AY120)</f>
        <v>2</v>
      </c>
      <c r="S120" s="9" t="s">
        <v>18</v>
      </c>
      <c r="T120" s="8" t="s">
        <v>675</v>
      </c>
      <c r="U120" s="15">
        <v>45058</v>
      </c>
      <c r="V120" s="8" t="s">
        <v>2</v>
      </c>
      <c r="W120" s="8" t="s">
        <v>16</v>
      </c>
      <c r="X120" s="8" t="s">
        <v>1</v>
      </c>
      <c r="Y120" s="8" t="s">
        <v>1</v>
      </c>
      <c r="AL120" s="2">
        <v>44935</v>
      </c>
      <c r="AM120" s="2">
        <v>45005</v>
      </c>
      <c r="AN120" s="2">
        <v>45022</v>
      </c>
      <c r="AO120" s="2">
        <v>45023</v>
      </c>
      <c r="AP120" s="2">
        <v>45047</v>
      </c>
      <c r="AQ120" s="2">
        <v>45068</v>
      </c>
      <c r="AR120" s="2">
        <v>45089</v>
      </c>
      <c r="AS120" s="2">
        <v>45096</v>
      </c>
      <c r="AT120" s="2">
        <v>45110</v>
      </c>
      <c r="AU120" s="2">
        <v>45127</v>
      </c>
      <c r="AV120" s="2">
        <v>45145</v>
      </c>
      <c r="AW120" s="2">
        <v>45159</v>
      </c>
      <c r="AX120" s="2">
        <v>45215</v>
      </c>
      <c r="AY120" s="2">
        <v>45236</v>
      </c>
    </row>
    <row r="121" spans="1:51" ht="45" x14ac:dyDescent="0.25">
      <c r="A121" s="3" t="s">
        <v>15</v>
      </c>
      <c r="B121" s="8" t="s">
        <v>436</v>
      </c>
      <c r="C121" s="3" t="s">
        <v>41</v>
      </c>
      <c r="D121" s="8" t="s">
        <v>674</v>
      </c>
      <c r="E121" s="8" t="s">
        <v>11</v>
      </c>
      <c r="F121" s="8" t="s">
        <v>73</v>
      </c>
      <c r="G121" s="8" t="s">
        <v>673</v>
      </c>
      <c r="H121" s="8" t="s">
        <v>56</v>
      </c>
      <c r="I121" s="8" t="s">
        <v>7</v>
      </c>
      <c r="J121" s="3" t="s">
        <v>55</v>
      </c>
      <c r="K121" s="8" t="s">
        <v>5</v>
      </c>
      <c r="L121" s="3">
        <v>15</v>
      </c>
      <c r="M121" s="3" t="s">
        <v>672</v>
      </c>
      <c r="N121" s="14">
        <v>45061</v>
      </c>
      <c r="O121" s="6" t="s">
        <v>1</v>
      </c>
      <c r="P121" s="7">
        <v>45061</v>
      </c>
      <c r="Q121" s="6">
        <f>R121-1</f>
        <v>0</v>
      </c>
      <c r="R121" s="6">
        <f>NETWORKDAYS(N121,P121,AL121:AO121:AP121:AQ121:AR121:AS121:AT121:AU121:AV121:AW121:AX121:AY121)</f>
        <v>1</v>
      </c>
      <c r="S121" s="9" t="s">
        <v>18</v>
      </c>
      <c r="T121" s="8" t="s">
        <v>671</v>
      </c>
      <c r="U121" s="15" t="s">
        <v>1</v>
      </c>
      <c r="V121" s="8" t="s">
        <v>1</v>
      </c>
      <c r="W121" s="8" t="s">
        <v>16</v>
      </c>
      <c r="X121" s="8" t="s">
        <v>1</v>
      </c>
      <c r="Y121" s="8" t="s">
        <v>68</v>
      </c>
      <c r="AL121" s="2">
        <v>44935</v>
      </c>
      <c r="AM121" s="2">
        <v>45005</v>
      </c>
      <c r="AN121" s="2">
        <v>45022</v>
      </c>
      <c r="AO121" s="2">
        <v>45023</v>
      </c>
      <c r="AP121" s="2">
        <v>45047</v>
      </c>
      <c r="AQ121" s="2">
        <v>45068</v>
      </c>
      <c r="AR121" s="2">
        <v>45089</v>
      </c>
      <c r="AS121" s="2">
        <v>45096</v>
      </c>
      <c r="AT121" s="2">
        <v>45110</v>
      </c>
      <c r="AU121" s="2">
        <v>45127</v>
      </c>
      <c r="AV121" s="2">
        <v>45145</v>
      </c>
      <c r="AW121" s="2">
        <v>45159</v>
      </c>
      <c r="AX121" s="2">
        <v>45215</v>
      </c>
      <c r="AY121" s="2">
        <v>45236</v>
      </c>
    </row>
    <row r="122" spans="1:51" ht="45" x14ac:dyDescent="0.25">
      <c r="A122" s="3" t="s">
        <v>15</v>
      </c>
      <c r="B122" s="8" t="s">
        <v>436</v>
      </c>
      <c r="C122" s="3" t="s">
        <v>41</v>
      </c>
      <c r="D122" s="8" t="s">
        <v>670</v>
      </c>
      <c r="E122" s="3" t="s">
        <v>189</v>
      </c>
      <c r="F122" s="8" t="s">
        <v>73</v>
      </c>
      <c r="G122" s="8" t="s">
        <v>669</v>
      </c>
      <c r="H122" s="8" t="s">
        <v>442</v>
      </c>
      <c r="I122" s="8" t="s">
        <v>7</v>
      </c>
      <c r="J122" s="3" t="s">
        <v>55</v>
      </c>
      <c r="K122" s="8" t="s">
        <v>50</v>
      </c>
      <c r="L122" s="3">
        <v>30</v>
      </c>
      <c r="M122" s="3" t="s">
        <v>668</v>
      </c>
      <c r="N122" s="14">
        <v>45061</v>
      </c>
      <c r="O122" s="6">
        <v>20232140089071</v>
      </c>
      <c r="P122" s="7">
        <v>45091</v>
      </c>
      <c r="Q122" s="6">
        <f>R122-1</f>
        <v>20</v>
      </c>
      <c r="R122" s="6">
        <f>NETWORKDAYS(N122,P122,AL122:AO122:AP122:AQ122:AR122:AS122:AT122:AU122:AV122:AW122:AX122:AY122)</f>
        <v>21</v>
      </c>
      <c r="S122" s="9" t="s">
        <v>18</v>
      </c>
      <c r="T122" s="8" t="s">
        <v>667</v>
      </c>
      <c r="U122" s="15">
        <v>45091</v>
      </c>
      <c r="V122" s="8" t="s">
        <v>2</v>
      </c>
      <c r="W122" s="8" t="s">
        <v>16</v>
      </c>
      <c r="X122" s="8" t="s">
        <v>1</v>
      </c>
      <c r="Y122" s="8" t="s">
        <v>1</v>
      </c>
      <c r="AL122" s="2">
        <v>44935</v>
      </c>
      <c r="AM122" s="2">
        <v>45005</v>
      </c>
      <c r="AN122" s="2">
        <v>45022</v>
      </c>
      <c r="AO122" s="2">
        <v>45023</v>
      </c>
      <c r="AP122" s="2">
        <v>45047</v>
      </c>
      <c r="AQ122" s="2">
        <v>45068</v>
      </c>
      <c r="AR122" s="2">
        <v>45089</v>
      </c>
      <c r="AS122" s="2">
        <v>45096</v>
      </c>
      <c r="AT122" s="2">
        <v>45110</v>
      </c>
      <c r="AU122" s="2">
        <v>45127</v>
      </c>
      <c r="AV122" s="2">
        <v>45145</v>
      </c>
      <c r="AW122" s="2">
        <v>45159</v>
      </c>
      <c r="AX122" s="2">
        <v>45215</v>
      </c>
      <c r="AY122" s="2">
        <v>45236</v>
      </c>
    </row>
    <row r="123" spans="1:51" ht="45" x14ac:dyDescent="0.25">
      <c r="A123" s="3" t="s">
        <v>15</v>
      </c>
      <c r="B123" s="8" t="s">
        <v>436</v>
      </c>
      <c r="C123" s="8" t="s">
        <v>13</v>
      </c>
      <c r="D123" s="8" t="s">
        <v>666</v>
      </c>
      <c r="E123" s="8" t="s">
        <v>11</v>
      </c>
      <c r="F123" s="8" t="s">
        <v>10</v>
      </c>
      <c r="G123" s="8" t="s">
        <v>665</v>
      </c>
      <c r="H123" s="8" t="s">
        <v>87</v>
      </c>
      <c r="I123" s="8" t="s">
        <v>7</v>
      </c>
      <c r="J123" s="3" t="s">
        <v>6</v>
      </c>
      <c r="K123" s="8" t="s">
        <v>5</v>
      </c>
      <c r="L123" s="3">
        <v>15</v>
      </c>
      <c r="M123" s="3" t="s">
        <v>664</v>
      </c>
      <c r="N123" s="14">
        <v>45061</v>
      </c>
      <c r="O123" s="6">
        <v>20232110088961</v>
      </c>
      <c r="P123" s="7">
        <v>45091</v>
      </c>
      <c r="Q123" s="6">
        <f>R123-1</f>
        <v>20</v>
      </c>
      <c r="R123" s="6">
        <f>NETWORKDAYS(N123,P123,AL123:AO123:AP123:AQ123:AR123:AS123:AT123:AU123:AV123:AW123:AX123:AY123)</f>
        <v>21</v>
      </c>
      <c r="S123" s="11" t="s">
        <v>217</v>
      </c>
      <c r="T123" s="8" t="s">
        <v>663</v>
      </c>
      <c r="U123" s="15">
        <v>45091</v>
      </c>
      <c r="V123" s="8" t="s">
        <v>2</v>
      </c>
      <c r="W123" s="8" t="s">
        <v>16</v>
      </c>
      <c r="X123" s="8" t="s">
        <v>1</v>
      </c>
      <c r="Y123" s="8" t="s">
        <v>1</v>
      </c>
      <c r="AL123" s="2">
        <v>44935</v>
      </c>
      <c r="AM123" s="2">
        <v>45005</v>
      </c>
      <c r="AN123" s="2">
        <v>45022</v>
      </c>
      <c r="AO123" s="2">
        <v>45023</v>
      </c>
      <c r="AP123" s="2">
        <v>45047</v>
      </c>
      <c r="AQ123" s="2">
        <v>45068</v>
      </c>
      <c r="AR123" s="2">
        <v>45089</v>
      </c>
      <c r="AS123" s="2">
        <v>45096</v>
      </c>
      <c r="AT123" s="2">
        <v>45110</v>
      </c>
      <c r="AU123" s="2">
        <v>45127</v>
      </c>
      <c r="AV123" s="2">
        <v>45145</v>
      </c>
      <c r="AW123" s="2">
        <v>45159</v>
      </c>
      <c r="AX123" s="2">
        <v>45215</v>
      </c>
      <c r="AY123" s="2">
        <v>45236</v>
      </c>
    </row>
    <row r="124" spans="1:51" ht="33.75" x14ac:dyDescent="0.25">
      <c r="A124" s="3" t="s">
        <v>15</v>
      </c>
      <c r="B124" s="8" t="s">
        <v>436</v>
      </c>
      <c r="C124" s="3" t="s">
        <v>41</v>
      </c>
      <c r="D124" s="8" t="s">
        <v>662</v>
      </c>
      <c r="E124" s="8" t="s">
        <v>39</v>
      </c>
      <c r="F124" s="8" t="s">
        <v>38</v>
      </c>
      <c r="G124" s="8" t="s">
        <v>661</v>
      </c>
      <c r="H124" s="8" t="s">
        <v>615</v>
      </c>
      <c r="I124" s="8" t="s">
        <v>171</v>
      </c>
      <c r="J124" s="8" t="s">
        <v>170</v>
      </c>
      <c r="K124" s="8" t="s">
        <v>33</v>
      </c>
      <c r="L124" s="3">
        <v>10</v>
      </c>
      <c r="M124" s="3" t="s">
        <v>660</v>
      </c>
      <c r="N124" s="14">
        <v>45061</v>
      </c>
      <c r="O124" s="6" t="s">
        <v>1</v>
      </c>
      <c r="P124" s="7">
        <v>45064</v>
      </c>
      <c r="Q124" s="6">
        <f>R124-1</f>
        <v>3</v>
      </c>
      <c r="R124" s="6">
        <f>NETWORKDAYS(N124,P124,AL124:AO124:AP124:AQ124:AR124:AS124:AT124:AU124:AV124:AW124:AX124:AY124)</f>
        <v>4</v>
      </c>
      <c r="S124" s="9" t="s">
        <v>18</v>
      </c>
      <c r="T124" s="8" t="s">
        <v>659</v>
      </c>
      <c r="U124" s="15" t="s">
        <v>1</v>
      </c>
      <c r="V124" s="8" t="s">
        <v>1</v>
      </c>
      <c r="W124" s="8" t="s">
        <v>16</v>
      </c>
      <c r="X124" s="8" t="s">
        <v>1</v>
      </c>
      <c r="Y124" s="8" t="s">
        <v>68</v>
      </c>
      <c r="AL124" s="2">
        <v>44935</v>
      </c>
      <c r="AM124" s="2">
        <v>45005</v>
      </c>
      <c r="AN124" s="2">
        <v>45022</v>
      </c>
      <c r="AO124" s="2">
        <v>45023</v>
      </c>
      <c r="AP124" s="2">
        <v>45047</v>
      </c>
      <c r="AQ124" s="2">
        <v>45068</v>
      </c>
      <c r="AR124" s="2">
        <v>45089</v>
      </c>
      <c r="AS124" s="2">
        <v>45096</v>
      </c>
      <c r="AT124" s="2">
        <v>45110</v>
      </c>
      <c r="AU124" s="2">
        <v>45127</v>
      </c>
      <c r="AV124" s="2">
        <v>45145</v>
      </c>
      <c r="AW124" s="2">
        <v>45159</v>
      </c>
      <c r="AX124" s="2">
        <v>45215</v>
      </c>
      <c r="AY124" s="2">
        <v>45236</v>
      </c>
    </row>
    <row r="125" spans="1:51" ht="67.5" x14ac:dyDescent="0.25">
      <c r="A125" s="3" t="s">
        <v>15</v>
      </c>
      <c r="B125" s="8" t="s">
        <v>436</v>
      </c>
      <c r="C125" s="3" t="s">
        <v>41</v>
      </c>
      <c r="D125" s="8" t="s">
        <v>617</v>
      </c>
      <c r="E125" s="8" t="s">
        <v>39</v>
      </c>
      <c r="F125" s="8" t="s">
        <v>38</v>
      </c>
      <c r="G125" s="8" t="s">
        <v>658</v>
      </c>
      <c r="H125" s="8" t="s">
        <v>615</v>
      </c>
      <c r="I125" s="8" t="s">
        <v>171</v>
      </c>
      <c r="J125" s="8" t="s">
        <v>170</v>
      </c>
      <c r="K125" s="8" t="s">
        <v>33</v>
      </c>
      <c r="L125" s="3">
        <v>10</v>
      </c>
      <c r="M125" s="3" t="s">
        <v>657</v>
      </c>
      <c r="N125" s="14">
        <v>45061</v>
      </c>
      <c r="O125" s="6">
        <v>20233130090451</v>
      </c>
      <c r="P125" s="7">
        <v>45104</v>
      </c>
      <c r="Q125" s="6">
        <f>R125-1</f>
        <v>28</v>
      </c>
      <c r="R125" s="6">
        <f>NETWORKDAYS(N125,P125,AL125:AO125:AP125:AQ125:AR125:AS125:AT125:AU125:AV125:AW125:AX125:AY125)</f>
        <v>29</v>
      </c>
      <c r="S125" s="11" t="s">
        <v>217</v>
      </c>
      <c r="T125" s="8" t="s">
        <v>656</v>
      </c>
      <c r="U125" s="15" t="s">
        <v>1</v>
      </c>
      <c r="V125" s="8" t="s">
        <v>1</v>
      </c>
      <c r="W125" s="8" t="s">
        <v>16</v>
      </c>
      <c r="X125" s="8" t="s">
        <v>1</v>
      </c>
      <c r="Y125" s="8" t="s">
        <v>655</v>
      </c>
      <c r="AL125" s="2">
        <v>44935</v>
      </c>
      <c r="AM125" s="2">
        <v>45005</v>
      </c>
      <c r="AN125" s="2">
        <v>45022</v>
      </c>
      <c r="AO125" s="2">
        <v>45023</v>
      </c>
      <c r="AP125" s="2">
        <v>45047</v>
      </c>
      <c r="AQ125" s="2">
        <v>45068</v>
      </c>
      <c r="AR125" s="2">
        <v>45089</v>
      </c>
      <c r="AS125" s="2">
        <v>45096</v>
      </c>
      <c r="AT125" s="2">
        <v>45110</v>
      </c>
      <c r="AU125" s="2">
        <v>45127</v>
      </c>
      <c r="AV125" s="2">
        <v>45145</v>
      </c>
      <c r="AW125" s="2">
        <v>45159</v>
      </c>
      <c r="AX125" s="2">
        <v>45215</v>
      </c>
      <c r="AY125" s="2">
        <v>45236</v>
      </c>
    </row>
    <row r="126" spans="1:51" ht="45" x14ac:dyDescent="0.25">
      <c r="A126" s="3" t="s">
        <v>15</v>
      </c>
      <c r="B126" s="8" t="s">
        <v>436</v>
      </c>
      <c r="C126" s="8" t="s">
        <v>145</v>
      </c>
      <c r="D126" s="8" t="s">
        <v>654</v>
      </c>
      <c r="E126" s="8" t="s">
        <v>58</v>
      </c>
      <c r="F126" s="8" t="s">
        <v>10</v>
      </c>
      <c r="G126" s="8" t="s">
        <v>653</v>
      </c>
      <c r="H126" s="8" t="s">
        <v>8</v>
      </c>
      <c r="I126" s="8" t="s">
        <v>7</v>
      </c>
      <c r="J126" s="3" t="s">
        <v>6</v>
      </c>
      <c r="K126" s="8" t="s">
        <v>50</v>
      </c>
      <c r="L126" s="3">
        <v>30</v>
      </c>
      <c r="M126" s="3" t="s">
        <v>652</v>
      </c>
      <c r="N126" s="14">
        <v>45061</v>
      </c>
      <c r="O126" s="6">
        <v>20232110086211</v>
      </c>
      <c r="P126" s="7">
        <v>45084</v>
      </c>
      <c r="Q126" s="6">
        <f>R126-1</f>
        <v>16</v>
      </c>
      <c r="R126" s="6">
        <f>NETWORKDAYS(N126,P126,AL126:AO126:AP126:AQ126:AR126:AS126:AT126:AU126:AV126:AW126:AX126:AY126)</f>
        <v>17</v>
      </c>
      <c r="S126" s="10" t="s">
        <v>31</v>
      </c>
      <c r="T126" s="8"/>
      <c r="U126" s="15">
        <v>45084</v>
      </c>
      <c r="V126" s="8" t="s">
        <v>2</v>
      </c>
      <c r="W126" s="8" t="s">
        <v>1</v>
      </c>
      <c r="X126" s="8" t="s">
        <v>1</v>
      </c>
      <c r="Y126" s="8" t="s">
        <v>185</v>
      </c>
      <c r="AL126" s="2">
        <v>44935</v>
      </c>
      <c r="AM126" s="2">
        <v>45005</v>
      </c>
      <c r="AN126" s="2">
        <v>45022</v>
      </c>
      <c r="AO126" s="2">
        <v>45023</v>
      </c>
      <c r="AP126" s="2">
        <v>45047</v>
      </c>
      <c r="AQ126" s="2">
        <v>45068</v>
      </c>
      <c r="AR126" s="2">
        <v>45089</v>
      </c>
      <c r="AS126" s="2">
        <v>45096</v>
      </c>
      <c r="AT126" s="2">
        <v>45110</v>
      </c>
      <c r="AU126" s="2">
        <v>45127</v>
      </c>
      <c r="AV126" s="2">
        <v>45145</v>
      </c>
      <c r="AW126" s="2">
        <v>45159</v>
      </c>
      <c r="AX126" s="2">
        <v>45215</v>
      </c>
      <c r="AY126" s="2">
        <v>45236</v>
      </c>
    </row>
    <row r="127" spans="1:51" ht="45" x14ac:dyDescent="0.25">
      <c r="A127" s="3" t="s">
        <v>15</v>
      </c>
      <c r="B127" s="8" t="s">
        <v>436</v>
      </c>
      <c r="C127" s="8" t="s">
        <v>75</v>
      </c>
      <c r="D127" s="8" t="s">
        <v>74</v>
      </c>
      <c r="E127" s="8" t="s">
        <v>58</v>
      </c>
      <c r="F127" s="8" t="s">
        <v>73</v>
      </c>
      <c r="G127" s="8" t="s">
        <v>651</v>
      </c>
      <c r="H127" s="8" t="s">
        <v>464</v>
      </c>
      <c r="I127" s="8" t="s">
        <v>7</v>
      </c>
      <c r="J127" s="3" t="s">
        <v>55</v>
      </c>
      <c r="K127" s="8" t="s">
        <v>62</v>
      </c>
      <c r="L127" s="3">
        <v>10</v>
      </c>
      <c r="M127" s="3" t="s">
        <v>650</v>
      </c>
      <c r="N127" s="14">
        <v>45062</v>
      </c>
      <c r="O127" s="6" t="s">
        <v>1</v>
      </c>
      <c r="P127" s="7">
        <v>45070</v>
      </c>
      <c r="Q127" s="6">
        <f>R127-1</f>
        <v>5</v>
      </c>
      <c r="R127" s="6">
        <f>NETWORKDAYS(N127,P127,AL127:AO127:AP127:AQ127:AR127:AS127:AT127:AU127:AV127:AW127:AX127:AY127)</f>
        <v>6</v>
      </c>
      <c r="S127" s="9" t="s">
        <v>18</v>
      </c>
      <c r="T127" s="8" t="s">
        <v>649</v>
      </c>
      <c r="U127" s="15" t="s">
        <v>1</v>
      </c>
      <c r="V127" s="8"/>
      <c r="W127" s="8"/>
      <c r="X127" s="8"/>
      <c r="Y127" s="8"/>
      <c r="AL127" s="2">
        <v>44935</v>
      </c>
      <c r="AM127" s="2">
        <v>45005</v>
      </c>
      <c r="AN127" s="2">
        <v>45022</v>
      </c>
      <c r="AO127" s="2">
        <v>45023</v>
      </c>
      <c r="AP127" s="2">
        <v>45047</v>
      </c>
      <c r="AQ127" s="2">
        <v>45068</v>
      </c>
      <c r="AR127" s="2">
        <v>45089</v>
      </c>
      <c r="AS127" s="2">
        <v>45096</v>
      </c>
      <c r="AT127" s="2">
        <v>45110</v>
      </c>
      <c r="AU127" s="2">
        <v>45127</v>
      </c>
      <c r="AV127" s="2">
        <v>45145</v>
      </c>
      <c r="AW127" s="2">
        <v>45159</v>
      </c>
      <c r="AX127" s="2">
        <v>45215</v>
      </c>
      <c r="AY127" s="2">
        <v>45236</v>
      </c>
    </row>
    <row r="128" spans="1:51" ht="45" x14ac:dyDescent="0.25">
      <c r="A128" s="3" t="s">
        <v>15</v>
      </c>
      <c r="B128" s="8" t="s">
        <v>436</v>
      </c>
      <c r="C128" s="8" t="s">
        <v>124</v>
      </c>
      <c r="D128" s="8" t="s">
        <v>648</v>
      </c>
      <c r="E128" s="8" t="s">
        <v>28</v>
      </c>
      <c r="F128" s="3" t="s">
        <v>27</v>
      </c>
      <c r="G128" s="8" t="s">
        <v>647</v>
      </c>
      <c r="H128" s="8" t="s">
        <v>132</v>
      </c>
      <c r="I128" s="8" t="s">
        <v>7</v>
      </c>
      <c r="J128" s="3" t="s">
        <v>6</v>
      </c>
      <c r="K128" s="8" t="s">
        <v>25</v>
      </c>
      <c r="L128" s="3">
        <v>15</v>
      </c>
      <c r="M128" s="3" t="s">
        <v>646</v>
      </c>
      <c r="N128" s="14">
        <v>45063</v>
      </c>
      <c r="O128" s="6">
        <v>20232110086251</v>
      </c>
      <c r="P128" s="7">
        <v>45084</v>
      </c>
      <c r="Q128" s="6">
        <f>R128-1</f>
        <v>14</v>
      </c>
      <c r="R128" s="6">
        <f>NETWORKDAYS(N128,P128,AL128:AO128:AP128:AQ128:AR128:AS128:AT128:AU128:AV128:AW128:AX128:AY128)</f>
        <v>15</v>
      </c>
      <c r="S128" s="9" t="s">
        <v>18</v>
      </c>
      <c r="T128" s="8" t="s">
        <v>645</v>
      </c>
      <c r="U128" s="15">
        <v>45084</v>
      </c>
      <c r="V128" s="8" t="s">
        <v>2</v>
      </c>
      <c r="W128" s="8" t="s">
        <v>1</v>
      </c>
      <c r="X128" s="8" t="s">
        <v>1</v>
      </c>
      <c r="Y128" s="8" t="s">
        <v>644</v>
      </c>
      <c r="AL128" s="2">
        <v>44935</v>
      </c>
      <c r="AM128" s="2">
        <v>45005</v>
      </c>
      <c r="AN128" s="2">
        <v>45022</v>
      </c>
      <c r="AO128" s="2">
        <v>45023</v>
      </c>
      <c r="AP128" s="2">
        <v>45047</v>
      </c>
      <c r="AQ128" s="2">
        <v>45068</v>
      </c>
      <c r="AR128" s="2">
        <v>45089</v>
      </c>
      <c r="AS128" s="2">
        <v>45096</v>
      </c>
      <c r="AT128" s="2">
        <v>45110</v>
      </c>
      <c r="AU128" s="2">
        <v>45127</v>
      </c>
      <c r="AV128" s="2">
        <v>45145</v>
      </c>
      <c r="AW128" s="2">
        <v>45159</v>
      </c>
      <c r="AX128" s="2">
        <v>45215</v>
      </c>
      <c r="AY128" s="2">
        <v>45236</v>
      </c>
    </row>
    <row r="129" spans="1:51" ht="22.5" x14ac:dyDescent="0.25">
      <c r="A129" s="3" t="s">
        <v>15</v>
      </c>
      <c r="B129" s="8" t="s">
        <v>436</v>
      </c>
      <c r="C129" s="3" t="s">
        <v>41</v>
      </c>
      <c r="D129" s="8" t="s">
        <v>643</v>
      </c>
      <c r="E129" s="3" t="s">
        <v>189</v>
      </c>
      <c r="F129" s="3" t="s">
        <v>122</v>
      </c>
      <c r="G129" s="8" t="s">
        <v>642</v>
      </c>
      <c r="H129" s="8" t="s">
        <v>106</v>
      </c>
      <c r="I129" s="3" t="s">
        <v>35</v>
      </c>
      <c r="J129" s="3" t="s">
        <v>34</v>
      </c>
      <c r="K129" s="8" t="s">
        <v>25</v>
      </c>
      <c r="L129" s="3">
        <v>15</v>
      </c>
      <c r="M129" s="3" t="s">
        <v>641</v>
      </c>
      <c r="N129" s="14">
        <v>45063</v>
      </c>
      <c r="O129" s="6"/>
      <c r="P129" s="7">
        <v>45117</v>
      </c>
      <c r="Q129" s="6">
        <f>R129-1</f>
        <v>34</v>
      </c>
      <c r="R129" s="6">
        <f>NETWORKDAYS(N129,P129,AL129:AO129:AP129:AQ129:AR129:AS129:AT129:AU129:AV129:AW129:AX129:AY129)</f>
        <v>35</v>
      </c>
      <c r="S129" s="10" t="s">
        <v>31</v>
      </c>
      <c r="T129" s="8"/>
      <c r="U129" s="15"/>
      <c r="V129" s="8"/>
      <c r="W129" s="8"/>
      <c r="X129" s="8"/>
      <c r="Y129" s="8"/>
      <c r="AL129" s="2">
        <v>44935</v>
      </c>
      <c r="AM129" s="2">
        <v>45005</v>
      </c>
      <c r="AN129" s="2">
        <v>45022</v>
      </c>
      <c r="AO129" s="2">
        <v>45023</v>
      </c>
      <c r="AP129" s="2">
        <v>45047</v>
      </c>
      <c r="AQ129" s="2">
        <v>45068</v>
      </c>
      <c r="AR129" s="2">
        <v>45089</v>
      </c>
      <c r="AS129" s="2">
        <v>45096</v>
      </c>
      <c r="AT129" s="2">
        <v>45110</v>
      </c>
      <c r="AU129" s="2">
        <v>45127</v>
      </c>
      <c r="AV129" s="2">
        <v>45145</v>
      </c>
      <c r="AW129" s="2">
        <v>45159</v>
      </c>
      <c r="AX129" s="2">
        <v>45215</v>
      </c>
      <c r="AY129" s="2">
        <v>45236</v>
      </c>
    </row>
    <row r="130" spans="1:51" ht="56.25" x14ac:dyDescent="0.25">
      <c r="A130" s="3" t="s">
        <v>15</v>
      </c>
      <c r="B130" s="8" t="s">
        <v>436</v>
      </c>
      <c r="C130" s="3" t="s">
        <v>41</v>
      </c>
      <c r="D130" s="8" t="s">
        <v>640</v>
      </c>
      <c r="E130" s="8" t="s">
        <v>39</v>
      </c>
      <c r="F130" s="3" t="s">
        <v>122</v>
      </c>
      <c r="G130" s="8" t="s">
        <v>639</v>
      </c>
      <c r="H130" s="8" t="s">
        <v>615</v>
      </c>
      <c r="I130" s="8" t="s">
        <v>171</v>
      </c>
      <c r="J130" s="8" t="s">
        <v>170</v>
      </c>
      <c r="K130" s="8" t="s">
        <v>33</v>
      </c>
      <c r="L130" s="3">
        <v>10</v>
      </c>
      <c r="M130" s="3" t="s">
        <v>638</v>
      </c>
      <c r="N130" s="14">
        <v>45063</v>
      </c>
      <c r="O130" s="6" t="s">
        <v>1</v>
      </c>
      <c r="P130" s="7">
        <v>45084</v>
      </c>
      <c r="Q130" s="6">
        <f>R130-1</f>
        <v>14</v>
      </c>
      <c r="R130" s="6">
        <f>NETWORKDAYS(N130,P130,AL130:AO130:AP130:AQ130:AR130:AS130:AT130:AU130:AV130:AW130:AX130:AY130)</f>
        <v>15</v>
      </c>
      <c r="S130" s="11" t="s">
        <v>217</v>
      </c>
      <c r="T130" s="8" t="s">
        <v>637</v>
      </c>
      <c r="U130" s="15" t="s">
        <v>1</v>
      </c>
      <c r="V130" s="8" t="s">
        <v>1</v>
      </c>
      <c r="W130" s="8" t="s">
        <v>16</v>
      </c>
      <c r="X130" s="8" t="s">
        <v>1</v>
      </c>
      <c r="Y130" s="8" t="s">
        <v>636</v>
      </c>
      <c r="AL130" s="2">
        <v>44935</v>
      </c>
      <c r="AM130" s="2">
        <v>45005</v>
      </c>
      <c r="AN130" s="2">
        <v>45022</v>
      </c>
      <c r="AO130" s="2">
        <v>45023</v>
      </c>
      <c r="AP130" s="2">
        <v>45047</v>
      </c>
      <c r="AQ130" s="2">
        <v>45068</v>
      </c>
      <c r="AR130" s="2">
        <v>45089</v>
      </c>
      <c r="AS130" s="2">
        <v>45096</v>
      </c>
      <c r="AT130" s="2">
        <v>45110</v>
      </c>
      <c r="AU130" s="2">
        <v>45127</v>
      </c>
      <c r="AV130" s="2">
        <v>45145</v>
      </c>
      <c r="AW130" s="2">
        <v>45159</v>
      </c>
      <c r="AX130" s="2">
        <v>45215</v>
      </c>
      <c r="AY130" s="2">
        <v>45236</v>
      </c>
    </row>
    <row r="131" spans="1:51" ht="45" x14ac:dyDescent="0.25">
      <c r="A131" s="3" t="s">
        <v>15</v>
      </c>
      <c r="B131" s="8" t="s">
        <v>436</v>
      </c>
      <c r="C131" s="3" t="s">
        <v>30</v>
      </c>
      <c r="D131" s="8" t="s">
        <v>635</v>
      </c>
      <c r="E131" s="8" t="s">
        <v>58</v>
      </c>
      <c r="F131" s="8" t="s">
        <v>73</v>
      </c>
      <c r="G131" s="8" t="s">
        <v>634</v>
      </c>
      <c r="H131" s="8" t="s">
        <v>248</v>
      </c>
      <c r="I131" s="8" t="s">
        <v>7</v>
      </c>
      <c r="J131" s="3" t="s">
        <v>55</v>
      </c>
      <c r="K131" s="8" t="s">
        <v>50</v>
      </c>
      <c r="L131" s="3">
        <v>30</v>
      </c>
      <c r="M131" s="3" t="s">
        <v>633</v>
      </c>
      <c r="N131" s="14">
        <v>45064</v>
      </c>
      <c r="O131" s="6"/>
      <c r="P131" s="7">
        <v>45117</v>
      </c>
      <c r="Q131" s="6">
        <f>R131-1</f>
        <v>33</v>
      </c>
      <c r="R131" s="6">
        <f>NETWORKDAYS(N131,P131,AL131:AO131:AP131:AQ131:AR131:AS131:AT131:AU131:AV131:AW131:AX131:AY131)</f>
        <v>34</v>
      </c>
      <c r="S131" s="10" t="s">
        <v>31</v>
      </c>
      <c r="T131" s="8"/>
      <c r="U131" s="15"/>
      <c r="V131" s="8"/>
      <c r="W131" s="8"/>
      <c r="X131" s="8"/>
      <c r="Y131" s="8"/>
      <c r="AL131" s="2">
        <v>44935</v>
      </c>
      <c r="AM131" s="2">
        <v>45005</v>
      </c>
      <c r="AN131" s="2">
        <v>45022</v>
      </c>
      <c r="AO131" s="2">
        <v>45023</v>
      </c>
      <c r="AP131" s="2">
        <v>45047</v>
      </c>
      <c r="AQ131" s="2">
        <v>45068</v>
      </c>
      <c r="AR131" s="2">
        <v>45089</v>
      </c>
      <c r="AS131" s="2">
        <v>45096</v>
      </c>
      <c r="AT131" s="2">
        <v>45110</v>
      </c>
      <c r="AU131" s="2">
        <v>45127</v>
      </c>
      <c r="AV131" s="2">
        <v>45145</v>
      </c>
      <c r="AW131" s="2">
        <v>45159</v>
      </c>
      <c r="AX131" s="2">
        <v>45215</v>
      </c>
      <c r="AY131" s="2">
        <v>45236</v>
      </c>
    </row>
    <row r="132" spans="1:51" ht="33.75" x14ac:dyDescent="0.25">
      <c r="A132" s="3" t="s">
        <v>15</v>
      </c>
      <c r="B132" s="8" t="s">
        <v>436</v>
      </c>
      <c r="C132" s="8" t="s">
        <v>53</v>
      </c>
      <c r="D132" s="8" t="s">
        <v>632</v>
      </c>
      <c r="E132" s="8" t="s">
        <v>28</v>
      </c>
      <c r="F132" s="8" t="s">
        <v>38</v>
      </c>
      <c r="G132" s="8" t="s">
        <v>631</v>
      </c>
      <c r="H132" s="8" t="s">
        <v>630</v>
      </c>
      <c r="I132" s="8" t="s">
        <v>171</v>
      </c>
      <c r="J132" s="8" t="s">
        <v>119</v>
      </c>
      <c r="K132" s="8" t="s">
        <v>62</v>
      </c>
      <c r="L132" s="3">
        <v>10</v>
      </c>
      <c r="M132" s="3" t="s">
        <v>629</v>
      </c>
      <c r="N132" s="14">
        <v>45064</v>
      </c>
      <c r="O132" s="6"/>
      <c r="P132" s="7">
        <v>45117</v>
      </c>
      <c r="Q132" s="6">
        <f>R132-1</f>
        <v>33</v>
      </c>
      <c r="R132" s="6">
        <f>NETWORKDAYS(N132,P132,AL132:AO132:AP132:AQ132:AR132:AS132:AT132:AU132:AV132:AW132:AX132:AY132)</f>
        <v>34</v>
      </c>
      <c r="S132" s="10" t="s">
        <v>31</v>
      </c>
      <c r="T132" s="8"/>
      <c r="U132" s="15"/>
      <c r="V132" s="8"/>
      <c r="W132" s="8"/>
      <c r="X132" s="8"/>
      <c r="Y132" s="8"/>
      <c r="AL132" s="2">
        <v>44935</v>
      </c>
      <c r="AM132" s="2">
        <v>45005</v>
      </c>
      <c r="AN132" s="2">
        <v>45022</v>
      </c>
      <c r="AO132" s="2">
        <v>45023</v>
      </c>
      <c r="AP132" s="2">
        <v>45047</v>
      </c>
      <c r="AQ132" s="2">
        <v>45068</v>
      </c>
      <c r="AR132" s="2">
        <v>45089</v>
      </c>
      <c r="AS132" s="2">
        <v>45096</v>
      </c>
      <c r="AT132" s="2">
        <v>45110</v>
      </c>
      <c r="AU132" s="2">
        <v>45127</v>
      </c>
      <c r="AV132" s="2">
        <v>45145</v>
      </c>
      <c r="AW132" s="2">
        <v>45159</v>
      </c>
      <c r="AX132" s="2">
        <v>45215</v>
      </c>
      <c r="AY132" s="2">
        <v>45236</v>
      </c>
    </row>
    <row r="133" spans="1:51" ht="45" x14ac:dyDescent="0.25">
      <c r="A133" s="3" t="s">
        <v>15</v>
      </c>
      <c r="B133" s="8" t="s">
        <v>436</v>
      </c>
      <c r="C133" s="8" t="s">
        <v>75</v>
      </c>
      <c r="D133" s="8" t="s">
        <v>190</v>
      </c>
      <c r="E133" s="8" t="s">
        <v>11</v>
      </c>
      <c r="F133" s="8" t="s">
        <v>10</v>
      </c>
      <c r="G133" s="8" t="s">
        <v>628</v>
      </c>
      <c r="H133" s="8" t="s">
        <v>442</v>
      </c>
      <c r="I133" s="8" t="s">
        <v>7</v>
      </c>
      <c r="J133" s="3" t="s">
        <v>55</v>
      </c>
      <c r="K133" s="8" t="s">
        <v>50</v>
      </c>
      <c r="L133" s="3">
        <v>30</v>
      </c>
      <c r="M133" s="3" t="s">
        <v>627</v>
      </c>
      <c r="N133" s="14">
        <v>45064</v>
      </c>
      <c r="O133" s="6">
        <v>20232140088981</v>
      </c>
      <c r="P133" s="7">
        <v>45092</v>
      </c>
      <c r="Q133" s="6">
        <f>R133-1</f>
        <v>18</v>
      </c>
      <c r="R133" s="6">
        <f>NETWORKDAYS(N133,P133,AL133:AO133:AP133:AQ133:AR133:AS133:AT133:AU133:AV133:AW133:AX133:AY133)</f>
        <v>19</v>
      </c>
      <c r="S133" s="9" t="s">
        <v>18</v>
      </c>
      <c r="T133" s="8" t="s">
        <v>626</v>
      </c>
      <c r="U133" s="15">
        <v>45092</v>
      </c>
      <c r="V133" s="8" t="s">
        <v>2</v>
      </c>
      <c r="W133" s="8" t="s">
        <v>16</v>
      </c>
      <c r="X133" s="8" t="s">
        <v>1</v>
      </c>
      <c r="Y133" s="8" t="s">
        <v>1</v>
      </c>
      <c r="AL133" s="2">
        <v>44935</v>
      </c>
      <c r="AM133" s="2">
        <v>45005</v>
      </c>
      <c r="AN133" s="2">
        <v>45022</v>
      </c>
      <c r="AO133" s="2">
        <v>45023</v>
      </c>
      <c r="AP133" s="2">
        <v>45047</v>
      </c>
      <c r="AQ133" s="2">
        <v>45068</v>
      </c>
      <c r="AR133" s="2">
        <v>45089</v>
      </c>
      <c r="AS133" s="2">
        <v>45096</v>
      </c>
      <c r="AT133" s="2">
        <v>45110</v>
      </c>
      <c r="AU133" s="2">
        <v>45127</v>
      </c>
      <c r="AV133" s="2">
        <v>45145</v>
      </c>
      <c r="AW133" s="2">
        <v>45159</v>
      </c>
      <c r="AX133" s="2">
        <v>45215</v>
      </c>
      <c r="AY133" s="2">
        <v>45236</v>
      </c>
    </row>
    <row r="134" spans="1:51" ht="45" x14ac:dyDescent="0.25">
      <c r="A134" s="3" t="s">
        <v>15</v>
      </c>
      <c r="B134" s="8" t="s">
        <v>436</v>
      </c>
      <c r="C134" s="8" t="s">
        <v>124</v>
      </c>
      <c r="D134" s="8" t="s">
        <v>625</v>
      </c>
      <c r="E134" s="8" t="s">
        <v>11</v>
      </c>
      <c r="F134" s="8" t="s">
        <v>73</v>
      </c>
      <c r="G134" s="8" t="s">
        <v>624</v>
      </c>
      <c r="H134" s="8" t="s">
        <v>442</v>
      </c>
      <c r="I134" s="8" t="s">
        <v>7</v>
      </c>
      <c r="J134" s="3" t="s">
        <v>55</v>
      </c>
      <c r="K134" s="8" t="s">
        <v>5</v>
      </c>
      <c r="L134" s="3">
        <v>15</v>
      </c>
      <c r="M134" s="3" t="s">
        <v>623</v>
      </c>
      <c r="N134" s="14">
        <v>45064</v>
      </c>
      <c r="O134" s="6" t="s">
        <v>1</v>
      </c>
      <c r="P134" s="7">
        <v>45065</v>
      </c>
      <c r="Q134" s="6">
        <f>R134-1</f>
        <v>1</v>
      </c>
      <c r="R134" s="6">
        <f>NETWORKDAYS(N134,P134,AL134:AO134:AP134:AQ134:AR134:AS134:AT134:AU134:AV134:AW134:AX134:AY134)</f>
        <v>2</v>
      </c>
      <c r="S134" s="9" t="s">
        <v>18</v>
      </c>
      <c r="T134" s="8" t="s">
        <v>622</v>
      </c>
      <c r="U134" s="15" t="s">
        <v>1</v>
      </c>
      <c r="V134" s="8" t="s">
        <v>1</v>
      </c>
      <c r="W134" s="8" t="s">
        <v>16</v>
      </c>
      <c r="X134" s="8" t="s">
        <v>1</v>
      </c>
      <c r="Y134" s="8" t="s">
        <v>68</v>
      </c>
      <c r="AL134" s="2">
        <v>44935</v>
      </c>
      <c r="AM134" s="2">
        <v>45005</v>
      </c>
      <c r="AN134" s="2">
        <v>45022</v>
      </c>
      <c r="AO134" s="2">
        <v>45023</v>
      </c>
      <c r="AP134" s="2">
        <v>45047</v>
      </c>
      <c r="AQ134" s="2">
        <v>45068</v>
      </c>
      <c r="AR134" s="2">
        <v>45089</v>
      </c>
      <c r="AS134" s="2">
        <v>45096</v>
      </c>
      <c r="AT134" s="2">
        <v>45110</v>
      </c>
      <c r="AU134" s="2">
        <v>45127</v>
      </c>
      <c r="AV134" s="2">
        <v>45145</v>
      </c>
      <c r="AW134" s="2">
        <v>45159</v>
      </c>
      <c r="AX134" s="2">
        <v>45215</v>
      </c>
      <c r="AY134" s="2">
        <v>45236</v>
      </c>
    </row>
    <row r="135" spans="1:51" ht="56.25" x14ac:dyDescent="0.25">
      <c r="A135" s="3" t="s">
        <v>15</v>
      </c>
      <c r="B135" s="8" t="s">
        <v>436</v>
      </c>
      <c r="C135" s="3" t="s">
        <v>41</v>
      </c>
      <c r="D135" s="8" t="s">
        <v>621</v>
      </c>
      <c r="E135" s="8" t="s">
        <v>11</v>
      </c>
      <c r="F135" s="8" t="s">
        <v>73</v>
      </c>
      <c r="G135" s="8" t="s">
        <v>620</v>
      </c>
      <c r="H135" s="8" t="s">
        <v>442</v>
      </c>
      <c r="I135" s="8" t="s">
        <v>7</v>
      </c>
      <c r="J135" s="3" t="s">
        <v>55</v>
      </c>
      <c r="K135" s="8" t="s">
        <v>5</v>
      </c>
      <c r="L135" s="3">
        <v>15</v>
      </c>
      <c r="M135" s="3" t="s">
        <v>619</v>
      </c>
      <c r="N135" s="14">
        <v>45064</v>
      </c>
      <c r="O135" s="6" t="s">
        <v>1</v>
      </c>
      <c r="P135" s="7">
        <v>45065</v>
      </c>
      <c r="Q135" s="6">
        <f>R135-1</f>
        <v>1</v>
      </c>
      <c r="R135" s="6">
        <f>NETWORKDAYS(N135,P135,AL135:AO135:AP135:AQ135:AR135:AS135:AT135:AU135:AV135:AW135:AX135:AY135)</f>
        <v>2</v>
      </c>
      <c r="S135" s="9" t="s">
        <v>18</v>
      </c>
      <c r="T135" s="8" t="s">
        <v>618</v>
      </c>
      <c r="U135" s="15" t="s">
        <v>1</v>
      </c>
      <c r="V135" s="8" t="s">
        <v>1</v>
      </c>
      <c r="W135" s="8" t="s">
        <v>16</v>
      </c>
      <c r="X135" s="8" t="s">
        <v>1</v>
      </c>
      <c r="Y135" s="8" t="s">
        <v>68</v>
      </c>
      <c r="AL135" s="2">
        <v>44935</v>
      </c>
      <c r="AM135" s="2">
        <v>45005</v>
      </c>
      <c r="AN135" s="2">
        <v>45022</v>
      </c>
      <c r="AO135" s="2">
        <v>45023</v>
      </c>
      <c r="AP135" s="2">
        <v>45047</v>
      </c>
      <c r="AQ135" s="2">
        <v>45068</v>
      </c>
      <c r="AR135" s="2">
        <v>45089</v>
      </c>
      <c r="AS135" s="2">
        <v>45096</v>
      </c>
      <c r="AT135" s="2">
        <v>45110</v>
      </c>
      <c r="AU135" s="2">
        <v>45127</v>
      </c>
      <c r="AV135" s="2">
        <v>45145</v>
      </c>
      <c r="AW135" s="2">
        <v>45159</v>
      </c>
      <c r="AX135" s="2">
        <v>45215</v>
      </c>
      <c r="AY135" s="2">
        <v>45236</v>
      </c>
    </row>
    <row r="136" spans="1:51" ht="67.5" x14ac:dyDescent="0.25">
      <c r="A136" s="3" t="s">
        <v>15</v>
      </c>
      <c r="B136" s="8" t="s">
        <v>436</v>
      </c>
      <c r="C136" s="3" t="s">
        <v>41</v>
      </c>
      <c r="D136" s="8" t="s">
        <v>617</v>
      </c>
      <c r="E136" s="8" t="s">
        <v>39</v>
      </c>
      <c r="F136" s="8" t="s">
        <v>38</v>
      </c>
      <c r="G136" s="8" t="s">
        <v>616</v>
      </c>
      <c r="H136" s="8" t="s">
        <v>615</v>
      </c>
      <c r="I136" s="8" t="s">
        <v>171</v>
      </c>
      <c r="J136" s="8" t="s">
        <v>170</v>
      </c>
      <c r="K136" s="8" t="s">
        <v>33</v>
      </c>
      <c r="L136" s="3">
        <v>10</v>
      </c>
      <c r="M136" s="3" t="s">
        <v>614</v>
      </c>
      <c r="N136" s="14">
        <v>45069</v>
      </c>
      <c r="O136" s="6" t="s">
        <v>1</v>
      </c>
      <c r="P136" s="7">
        <v>45071</v>
      </c>
      <c r="Q136" s="6">
        <f>R136-1</f>
        <v>2</v>
      </c>
      <c r="R136" s="6">
        <f>NETWORKDAYS(N136,P136,AL136:AO136:AP136:AQ136:AR136:AS136:AT136:AU136:AV136:AW136:AX136:AY136)</f>
        <v>3</v>
      </c>
      <c r="S136" s="9" t="s">
        <v>18</v>
      </c>
      <c r="T136" s="8" t="s">
        <v>613</v>
      </c>
      <c r="U136" s="15" t="s">
        <v>1</v>
      </c>
      <c r="V136" s="8" t="s">
        <v>1</v>
      </c>
      <c r="W136" s="8" t="s">
        <v>16</v>
      </c>
      <c r="X136" s="8" t="s">
        <v>1</v>
      </c>
      <c r="Y136" s="8" t="s">
        <v>612</v>
      </c>
      <c r="AL136" s="2">
        <v>44935</v>
      </c>
      <c r="AM136" s="2">
        <v>45005</v>
      </c>
      <c r="AN136" s="2">
        <v>45022</v>
      </c>
      <c r="AO136" s="2">
        <v>45023</v>
      </c>
      <c r="AP136" s="2">
        <v>45047</v>
      </c>
      <c r="AQ136" s="2">
        <v>45068</v>
      </c>
      <c r="AR136" s="2">
        <v>45089</v>
      </c>
      <c r="AS136" s="2">
        <v>45096</v>
      </c>
      <c r="AT136" s="2">
        <v>45110</v>
      </c>
      <c r="AU136" s="2">
        <v>45127</v>
      </c>
      <c r="AV136" s="2">
        <v>45145</v>
      </c>
      <c r="AW136" s="2">
        <v>45159</v>
      </c>
      <c r="AX136" s="2">
        <v>45215</v>
      </c>
      <c r="AY136" s="2">
        <v>45236</v>
      </c>
    </row>
    <row r="137" spans="1:51" ht="45" x14ac:dyDescent="0.25">
      <c r="A137" s="3" t="s">
        <v>15</v>
      </c>
      <c r="B137" s="8" t="s">
        <v>436</v>
      </c>
      <c r="C137" s="8" t="s">
        <v>356</v>
      </c>
      <c r="D137" s="8" t="s">
        <v>611</v>
      </c>
      <c r="E137" s="8" t="s">
        <v>11</v>
      </c>
      <c r="F137" s="8" t="s">
        <v>10</v>
      </c>
      <c r="G137" s="8" t="s">
        <v>610</v>
      </c>
      <c r="H137" s="8" t="s">
        <v>8</v>
      </c>
      <c r="I137" s="8" t="s">
        <v>7</v>
      </c>
      <c r="J137" s="3" t="s">
        <v>6</v>
      </c>
      <c r="K137" s="8" t="s">
        <v>62</v>
      </c>
      <c r="L137" s="3">
        <v>10</v>
      </c>
      <c r="M137" s="3" t="s">
        <v>609</v>
      </c>
      <c r="N137" s="14">
        <v>45069</v>
      </c>
      <c r="O137" s="6">
        <v>20232110086221</v>
      </c>
      <c r="P137" s="7">
        <v>45117</v>
      </c>
      <c r="Q137" s="6">
        <f>R137-1</f>
        <v>31</v>
      </c>
      <c r="R137" s="6">
        <f>NETWORKDAYS(N137,P137,AL137:AO137:AP137:AQ137:AR137:AS137:AT137:AU137:AV137:AW137:AX137:AY137)</f>
        <v>32</v>
      </c>
      <c r="S137" s="10" t="s">
        <v>31</v>
      </c>
      <c r="T137" s="8"/>
      <c r="U137" s="15">
        <v>45084</v>
      </c>
      <c r="V137" s="8" t="s">
        <v>2</v>
      </c>
      <c r="W137" s="8" t="s">
        <v>1</v>
      </c>
      <c r="X137" s="8" t="s">
        <v>1</v>
      </c>
      <c r="Y137" s="8" t="s">
        <v>185</v>
      </c>
      <c r="AL137" s="2">
        <v>44935</v>
      </c>
      <c r="AM137" s="2">
        <v>45005</v>
      </c>
      <c r="AN137" s="2">
        <v>45022</v>
      </c>
      <c r="AO137" s="2">
        <v>45023</v>
      </c>
      <c r="AP137" s="2">
        <v>45047</v>
      </c>
      <c r="AQ137" s="2">
        <v>45068</v>
      </c>
      <c r="AR137" s="2">
        <v>45089</v>
      </c>
      <c r="AS137" s="2">
        <v>45096</v>
      </c>
      <c r="AT137" s="2">
        <v>45110</v>
      </c>
      <c r="AU137" s="2">
        <v>45127</v>
      </c>
      <c r="AV137" s="2">
        <v>45145</v>
      </c>
      <c r="AW137" s="2">
        <v>45159</v>
      </c>
      <c r="AX137" s="2">
        <v>45215</v>
      </c>
      <c r="AY137" s="2">
        <v>45236</v>
      </c>
    </row>
    <row r="138" spans="1:51" ht="45" x14ac:dyDescent="0.25">
      <c r="A138" s="3" t="s">
        <v>15</v>
      </c>
      <c r="B138" s="8" t="s">
        <v>436</v>
      </c>
      <c r="C138" s="8" t="s">
        <v>84</v>
      </c>
      <c r="D138" s="8" t="s">
        <v>489</v>
      </c>
      <c r="E138" s="8" t="s">
        <v>28</v>
      </c>
      <c r="F138" s="3" t="s">
        <v>138</v>
      </c>
      <c r="G138" s="8" t="s">
        <v>608</v>
      </c>
      <c r="H138" s="8" t="s">
        <v>136</v>
      </c>
      <c r="I138" s="8" t="s">
        <v>7</v>
      </c>
      <c r="J138" s="3" t="s">
        <v>93</v>
      </c>
      <c r="K138" s="8" t="s">
        <v>50</v>
      </c>
      <c r="L138" s="3">
        <v>30</v>
      </c>
      <c r="M138" s="3" t="s">
        <v>607</v>
      </c>
      <c r="N138" s="14">
        <v>45069</v>
      </c>
      <c r="O138" s="6">
        <v>20232150086401</v>
      </c>
      <c r="P138" s="7">
        <v>45084</v>
      </c>
      <c r="Q138" s="6">
        <f>R138-1</f>
        <v>11</v>
      </c>
      <c r="R138" s="6">
        <f>NETWORKDAYS(N138,P138,AL138:AO138:AP138:AQ138:AR138:AS138:AT138:AU138:AV138:AW138:AX138:AY138)</f>
        <v>12</v>
      </c>
      <c r="S138" s="9" t="s">
        <v>18</v>
      </c>
      <c r="T138" s="8" t="s">
        <v>606</v>
      </c>
      <c r="U138" s="15">
        <v>45103</v>
      </c>
      <c r="V138" s="8" t="s">
        <v>2</v>
      </c>
      <c r="W138" s="8" t="s">
        <v>16</v>
      </c>
      <c r="X138" s="8" t="s">
        <v>1</v>
      </c>
      <c r="Y138" s="8"/>
      <c r="AL138" s="2">
        <v>44935</v>
      </c>
      <c r="AM138" s="2">
        <v>45005</v>
      </c>
      <c r="AN138" s="2">
        <v>45022</v>
      </c>
      <c r="AO138" s="2">
        <v>45023</v>
      </c>
      <c r="AP138" s="2">
        <v>45047</v>
      </c>
      <c r="AQ138" s="2">
        <v>45068</v>
      </c>
      <c r="AR138" s="2">
        <v>45089</v>
      </c>
      <c r="AS138" s="2">
        <v>45096</v>
      </c>
      <c r="AT138" s="2">
        <v>45110</v>
      </c>
      <c r="AU138" s="2">
        <v>45127</v>
      </c>
      <c r="AV138" s="2">
        <v>45145</v>
      </c>
      <c r="AW138" s="2">
        <v>45159</v>
      </c>
      <c r="AX138" s="2">
        <v>45215</v>
      </c>
      <c r="AY138" s="2">
        <v>45236</v>
      </c>
    </row>
    <row r="139" spans="1:51" ht="45" x14ac:dyDescent="0.25">
      <c r="A139" s="3" t="s">
        <v>15</v>
      </c>
      <c r="B139" s="8" t="s">
        <v>436</v>
      </c>
      <c r="C139" s="8" t="s">
        <v>124</v>
      </c>
      <c r="D139" s="8" t="s">
        <v>605</v>
      </c>
      <c r="E139" s="8" t="s">
        <v>11</v>
      </c>
      <c r="F139" s="3" t="s">
        <v>138</v>
      </c>
      <c r="G139" s="8" t="s">
        <v>604</v>
      </c>
      <c r="H139" s="8" t="s">
        <v>136</v>
      </c>
      <c r="I139" s="8" t="s">
        <v>7</v>
      </c>
      <c r="J139" s="3" t="s">
        <v>93</v>
      </c>
      <c r="K139" s="8" t="s">
        <v>5</v>
      </c>
      <c r="L139" s="3">
        <v>15</v>
      </c>
      <c r="M139" s="3" t="s">
        <v>603</v>
      </c>
      <c r="N139" s="14">
        <v>45069</v>
      </c>
      <c r="O139" s="6">
        <v>20212050090001</v>
      </c>
      <c r="P139" s="7">
        <v>45117</v>
      </c>
      <c r="Q139" s="6">
        <f>R139-1</f>
        <v>31</v>
      </c>
      <c r="R139" s="6">
        <f>NETWORKDAYS(N139,P139,AL139:AO139:AP139:AQ139:AR139:AS139:AT139:AU139:AV139:AW139:AX139:AY139)</f>
        <v>32</v>
      </c>
      <c r="S139" s="9" t="s">
        <v>18</v>
      </c>
      <c r="T139" s="8" t="s">
        <v>602</v>
      </c>
      <c r="U139" s="15" t="s">
        <v>1</v>
      </c>
      <c r="V139" s="8" t="s">
        <v>1</v>
      </c>
      <c r="W139" s="8" t="s">
        <v>1</v>
      </c>
      <c r="X139" s="8" t="s">
        <v>1</v>
      </c>
      <c r="Y139" s="8" t="s">
        <v>601</v>
      </c>
      <c r="AL139" s="2">
        <v>44935</v>
      </c>
      <c r="AM139" s="2">
        <v>45005</v>
      </c>
      <c r="AN139" s="2">
        <v>45022</v>
      </c>
      <c r="AO139" s="2">
        <v>45023</v>
      </c>
      <c r="AP139" s="2">
        <v>45047</v>
      </c>
      <c r="AQ139" s="2">
        <v>45068</v>
      </c>
      <c r="AR139" s="2">
        <v>45089</v>
      </c>
      <c r="AS139" s="2">
        <v>45096</v>
      </c>
      <c r="AT139" s="2">
        <v>45110</v>
      </c>
      <c r="AU139" s="2">
        <v>45127</v>
      </c>
      <c r="AV139" s="2">
        <v>45145</v>
      </c>
      <c r="AW139" s="2">
        <v>45159</v>
      </c>
      <c r="AX139" s="2">
        <v>45215</v>
      </c>
      <c r="AY139" s="2">
        <v>45236</v>
      </c>
    </row>
    <row r="140" spans="1:51" ht="45" x14ac:dyDescent="0.25">
      <c r="A140" s="3" t="s">
        <v>15</v>
      </c>
      <c r="B140" s="8" t="s">
        <v>436</v>
      </c>
      <c r="C140" s="3" t="s">
        <v>30</v>
      </c>
      <c r="D140" s="8" t="s">
        <v>561</v>
      </c>
      <c r="E140" s="8" t="s">
        <v>58</v>
      </c>
      <c r="F140" s="8" t="s">
        <v>73</v>
      </c>
      <c r="G140" s="8" t="s">
        <v>600</v>
      </c>
      <c r="H140" s="8" t="s">
        <v>248</v>
      </c>
      <c r="I140" s="8" t="s">
        <v>7</v>
      </c>
      <c r="J140" s="3" t="s">
        <v>55</v>
      </c>
      <c r="K140" s="8" t="s">
        <v>62</v>
      </c>
      <c r="L140" s="3">
        <v>10</v>
      </c>
      <c r="M140" s="3" t="s">
        <v>599</v>
      </c>
      <c r="N140" s="14">
        <v>45069</v>
      </c>
      <c r="O140" s="6" t="s">
        <v>1</v>
      </c>
      <c r="P140" s="7">
        <v>45103</v>
      </c>
      <c r="Q140" s="6">
        <f>R140-1</f>
        <v>22</v>
      </c>
      <c r="R140" s="6">
        <f>NETWORKDAYS(N140,P140,AL140:AO140:AP140:AQ140:AR140:AS140:AT140:AU140:AV140:AW140:AX140:AY140)</f>
        <v>23</v>
      </c>
      <c r="S140" s="11" t="s">
        <v>217</v>
      </c>
      <c r="T140" s="8" t="s">
        <v>598</v>
      </c>
      <c r="U140" s="15" t="s">
        <v>1</v>
      </c>
      <c r="V140" s="8" t="s">
        <v>1</v>
      </c>
      <c r="W140" s="8" t="s">
        <v>16</v>
      </c>
      <c r="X140" s="8" t="s">
        <v>1</v>
      </c>
      <c r="Y140" s="8" t="s">
        <v>68</v>
      </c>
      <c r="AL140" s="2">
        <v>44935</v>
      </c>
      <c r="AM140" s="2">
        <v>45005</v>
      </c>
      <c r="AN140" s="2">
        <v>45022</v>
      </c>
      <c r="AO140" s="2">
        <v>45023</v>
      </c>
      <c r="AP140" s="2">
        <v>45047</v>
      </c>
      <c r="AQ140" s="2">
        <v>45068</v>
      </c>
      <c r="AR140" s="2">
        <v>45089</v>
      </c>
      <c r="AS140" s="2">
        <v>45096</v>
      </c>
      <c r="AT140" s="2">
        <v>45110</v>
      </c>
      <c r="AU140" s="2">
        <v>45127</v>
      </c>
      <c r="AV140" s="2">
        <v>45145</v>
      </c>
      <c r="AW140" s="2">
        <v>45159</v>
      </c>
      <c r="AX140" s="2">
        <v>45215</v>
      </c>
      <c r="AY140" s="2">
        <v>45236</v>
      </c>
    </row>
    <row r="141" spans="1:51" ht="33.75" x14ac:dyDescent="0.25">
      <c r="A141" s="3" t="s">
        <v>15</v>
      </c>
      <c r="B141" s="8" t="s">
        <v>436</v>
      </c>
      <c r="C141" s="3" t="s">
        <v>41</v>
      </c>
      <c r="D141" s="8" t="s">
        <v>597</v>
      </c>
      <c r="E141" s="8" t="s">
        <v>39</v>
      </c>
      <c r="F141" s="3" t="s">
        <v>122</v>
      </c>
      <c r="G141" s="8" t="s">
        <v>596</v>
      </c>
      <c r="H141" s="3" t="s">
        <v>106</v>
      </c>
      <c r="I141" s="8" t="s">
        <v>171</v>
      </c>
      <c r="J141" s="8" t="s">
        <v>170</v>
      </c>
      <c r="K141" s="3" t="s">
        <v>595</v>
      </c>
      <c r="L141" s="3">
        <v>5</v>
      </c>
      <c r="M141" s="3" t="s">
        <v>594</v>
      </c>
      <c r="N141" s="14">
        <v>45069</v>
      </c>
      <c r="O141" s="6"/>
      <c r="P141" s="7">
        <v>45117</v>
      </c>
      <c r="Q141" s="6">
        <f>R141-1</f>
        <v>31</v>
      </c>
      <c r="R141" s="6">
        <f>NETWORKDAYS(N141,P141,AL141:AO141:AP141:AQ141:AR141:AS141:AT141:AU141:AV141:AW141:AX141:AY141)</f>
        <v>32</v>
      </c>
      <c r="S141" s="10" t="s">
        <v>31</v>
      </c>
      <c r="T141" s="8"/>
      <c r="U141" s="15"/>
      <c r="V141" s="8"/>
      <c r="W141" s="8"/>
      <c r="X141" s="8"/>
      <c r="Y141" s="8"/>
      <c r="AL141" s="2">
        <v>44935</v>
      </c>
      <c r="AM141" s="2">
        <v>45005</v>
      </c>
      <c r="AN141" s="2">
        <v>45022</v>
      </c>
      <c r="AO141" s="2">
        <v>45023</v>
      </c>
      <c r="AP141" s="2">
        <v>45047</v>
      </c>
      <c r="AQ141" s="2">
        <v>45068</v>
      </c>
      <c r="AR141" s="2">
        <v>45089</v>
      </c>
      <c r="AS141" s="2">
        <v>45096</v>
      </c>
      <c r="AT141" s="2">
        <v>45110</v>
      </c>
      <c r="AU141" s="2">
        <v>45127</v>
      </c>
      <c r="AV141" s="2">
        <v>45145</v>
      </c>
      <c r="AW141" s="2">
        <v>45159</v>
      </c>
      <c r="AX141" s="2">
        <v>45215</v>
      </c>
      <c r="AY141" s="2">
        <v>45236</v>
      </c>
    </row>
    <row r="142" spans="1:51" ht="45" x14ac:dyDescent="0.25">
      <c r="A142" s="3" t="s">
        <v>15</v>
      </c>
      <c r="B142" s="8" t="s">
        <v>436</v>
      </c>
      <c r="C142" s="3" t="s">
        <v>115</v>
      </c>
      <c r="D142" s="8" t="s">
        <v>593</v>
      </c>
      <c r="E142" s="8" t="s">
        <v>58</v>
      </c>
      <c r="F142" s="3" t="s">
        <v>138</v>
      </c>
      <c r="G142" s="8" t="s">
        <v>592</v>
      </c>
      <c r="H142" s="8" t="s">
        <v>136</v>
      </c>
      <c r="I142" s="8" t="s">
        <v>7</v>
      </c>
      <c r="J142" s="3" t="s">
        <v>93</v>
      </c>
      <c r="K142" s="8" t="s">
        <v>25</v>
      </c>
      <c r="L142" s="3">
        <v>15</v>
      </c>
      <c r="M142" s="3" t="s">
        <v>591</v>
      </c>
      <c r="N142" s="14">
        <v>45069</v>
      </c>
      <c r="O142" s="6" t="s">
        <v>590</v>
      </c>
      <c r="P142" s="7">
        <v>45100</v>
      </c>
      <c r="Q142" s="6">
        <f>R142-1</f>
        <v>21</v>
      </c>
      <c r="R142" s="6">
        <f>NETWORKDAYS(N142,P142,AL142:AO142:AP142:AQ142:AR142:AS142:AT142:AU142:AV142:AW142:AX142:AY142)</f>
        <v>22</v>
      </c>
      <c r="S142" s="11" t="s">
        <v>217</v>
      </c>
      <c r="T142" s="8" t="s">
        <v>589</v>
      </c>
      <c r="U142" s="15">
        <v>45103</v>
      </c>
      <c r="V142" s="8" t="s">
        <v>2</v>
      </c>
      <c r="W142" s="8" t="s">
        <v>16</v>
      </c>
      <c r="X142" s="8" t="s">
        <v>1</v>
      </c>
      <c r="Y142" s="8" t="s">
        <v>1</v>
      </c>
      <c r="AL142" s="2">
        <v>44935</v>
      </c>
      <c r="AM142" s="2">
        <v>45005</v>
      </c>
      <c r="AN142" s="2">
        <v>45022</v>
      </c>
      <c r="AO142" s="2">
        <v>45023</v>
      </c>
      <c r="AP142" s="2">
        <v>45047</v>
      </c>
      <c r="AQ142" s="2">
        <v>45068</v>
      </c>
      <c r="AR142" s="2">
        <v>45089</v>
      </c>
      <c r="AS142" s="2">
        <v>45096</v>
      </c>
      <c r="AT142" s="2">
        <v>45110</v>
      </c>
      <c r="AU142" s="2">
        <v>45127</v>
      </c>
      <c r="AV142" s="2">
        <v>45145</v>
      </c>
      <c r="AW142" s="2">
        <v>45159</v>
      </c>
      <c r="AX142" s="2">
        <v>45215</v>
      </c>
      <c r="AY142" s="2">
        <v>45236</v>
      </c>
    </row>
    <row r="143" spans="1:51" ht="45" x14ac:dyDescent="0.25">
      <c r="A143" s="3" t="s">
        <v>15</v>
      </c>
      <c r="B143" s="8" t="s">
        <v>436</v>
      </c>
      <c r="C143" s="8" t="s">
        <v>84</v>
      </c>
      <c r="D143" s="8" t="s">
        <v>588</v>
      </c>
      <c r="E143" s="8" t="s">
        <v>11</v>
      </c>
      <c r="F143" s="8" t="s">
        <v>73</v>
      </c>
      <c r="G143" s="8" t="s">
        <v>587</v>
      </c>
      <c r="H143" s="8" t="s">
        <v>442</v>
      </c>
      <c r="I143" s="8" t="s">
        <v>7</v>
      </c>
      <c r="J143" s="3" t="s">
        <v>55</v>
      </c>
      <c r="K143" s="8" t="s">
        <v>5</v>
      </c>
      <c r="L143" s="3">
        <v>15</v>
      </c>
      <c r="M143" s="3" t="s">
        <v>586</v>
      </c>
      <c r="N143" s="14">
        <v>45070</v>
      </c>
      <c r="O143" s="6" t="s">
        <v>1</v>
      </c>
      <c r="P143" s="7">
        <v>45086</v>
      </c>
      <c r="Q143" s="6">
        <f>R143-1</f>
        <v>12</v>
      </c>
      <c r="R143" s="6">
        <f>NETWORKDAYS(N143,P143,AL143:AO143:AP143:AQ143:AR143:AS143:AT143:AU143:AV143:AW143:AX143:AY143)</f>
        <v>13</v>
      </c>
      <c r="S143" s="9" t="s">
        <v>18</v>
      </c>
      <c r="T143" s="8" t="s">
        <v>585</v>
      </c>
      <c r="U143" s="15" t="s">
        <v>1</v>
      </c>
      <c r="V143" s="8" t="s">
        <v>1</v>
      </c>
      <c r="W143" s="8" t="s">
        <v>16</v>
      </c>
      <c r="X143" s="8" t="s">
        <v>1</v>
      </c>
      <c r="Y143" s="8" t="s">
        <v>68</v>
      </c>
      <c r="AL143" s="2">
        <v>44935</v>
      </c>
      <c r="AM143" s="2">
        <v>45005</v>
      </c>
      <c r="AN143" s="2">
        <v>45022</v>
      </c>
      <c r="AO143" s="2">
        <v>45023</v>
      </c>
      <c r="AP143" s="2">
        <v>45047</v>
      </c>
      <c r="AQ143" s="2">
        <v>45068</v>
      </c>
      <c r="AR143" s="2">
        <v>45089</v>
      </c>
      <c r="AS143" s="2">
        <v>45096</v>
      </c>
      <c r="AT143" s="2">
        <v>45110</v>
      </c>
      <c r="AU143" s="2">
        <v>45127</v>
      </c>
      <c r="AV143" s="2">
        <v>45145</v>
      </c>
      <c r="AW143" s="2">
        <v>45159</v>
      </c>
      <c r="AX143" s="2">
        <v>45215</v>
      </c>
      <c r="AY143" s="2">
        <v>45236</v>
      </c>
    </row>
    <row r="144" spans="1:51" ht="45" x14ac:dyDescent="0.25">
      <c r="A144" s="3" t="s">
        <v>15</v>
      </c>
      <c r="B144" s="8" t="s">
        <v>436</v>
      </c>
      <c r="C144" s="3" t="s">
        <v>41</v>
      </c>
      <c r="D144" s="8" t="s">
        <v>584</v>
      </c>
      <c r="E144" s="8" t="s">
        <v>11</v>
      </c>
      <c r="F144" s="3" t="s">
        <v>122</v>
      </c>
      <c r="G144" s="8" t="s">
        <v>583</v>
      </c>
      <c r="H144" s="8" t="s">
        <v>87</v>
      </c>
      <c r="I144" s="8" t="s">
        <v>7</v>
      </c>
      <c r="J144" s="3" t="s">
        <v>6</v>
      </c>
      <c r="K144" s="8" t="s">
        <v>5</v>
      </c>
      <c r="L144" s="3">
        <v>15</v>
      </c>
      <c r="M144" s="3" t="s">
        <v>582</v>
      </c>
      <c r="N144" s="14">
        <v>45070</v>
      </c>
      <c r="O144" s="6">
        <v>20232110086411</v>
      </c>
      <c r="P144" s="7">
        <v>45084</v>
      </c>
      <c r="Q144" s="6">
        <f>R144-1</f>
        <v>10</v>
      </c>
      <c r="R144" s="6">
        <f>NETWORKDAYS(N144,P144,AL144:AO144:AP144:AQ144:AR144:AS144:AT144:AU144:AV144:AW144:AX144:AY144)</f>
        <v>11</v>
      </c>
      <c r="S144" s="9" t="s">
        <v>18</v>
      </c>
      <c r="T144" s="8" t="s">
        <v>581</v>
      </c>
      <c r="U144" s="15">
        <v>45084</v>
      </c>
      <c r="V144" s="8" t="s">
        <v>2</v>
      </c>
      <c r="W144" s="8" t="s">
        <v>16</v>
      </c>
      <c r="X144" s="8" t="s">
        <v>1</v>
      </c>
      <c r="Y144" s="8"/>
      <c r="AL144" s="2">
        <v>44935</v>
      </c>
      <c r="AM144" s="2">
        <v>45005</v>
      </c>
      <c r="AN144" s="2">
        <v>45022</v>
      </c>
      <c r="AO144" s="2">
        <v>45023</v>
      </c>
      <c r="AP144" s="2">
        <v>45047</v>
      </c>
      <c r="AQ144" s="2">
        <v>45068</v>
      </c>
      <c r="AR144" s="2">
        <v>45089</v>
      </c>
      <c r="AS144" s="2">
        <v>45096</v>
      </c>
      <c r="AT144" s="2">
        <v>45110</v>
      </c>
      <c r="AU144" s="2">
        <v>45127</v>
      </c>
      <c r="AV144" s="2">
        <v>45145</v>
      </c>
      <c r="AW144" s="2">
        <v>45159</v>
      </c>
      <c r="AX144" s="2">
        <v>45215</v>
      </c>
      <c r="AY144" s="2">
        <v>45236</v>
      </c>
    </row>
    <row r="145" spans="1:51" ht="45" x14ac:dyDescent="0.25">
      <c r="A145" s="3" t="s">
        <v>15</v>
      </c>
      <c r="B145" s="8" t="s">
        <v>436</v>
      </c>
      <c r="C145" s="8" t="s">
        <v>124</v>
      </c>
      <c r="D145" s="8" t="s">
        <v>580</v>
      </c>
      <c r="E145" s="8" t="s">
        <v>58</v>
      </c>
      <c r="F145" s="8" t="s">
        <v>73</v>
      </c>
      <c r="G145" s="8" t="s">
        <v>579</v>
      </c>
      <c r="H145" s="8" t="s">
        <v>56</v>
      </c>
      <c r="I145" s="8" t="s">
        <v>7</v>
      </c>
      <c r="J145" s="3" t="s">
        <v>55</v>
      </c>
      <c r="K145" s="8" t="s">
        <v>50</v>
      </c>
      <c r="L145" s="3">
        <v>30</v>
      </c>
      <c r="M145" s="3" t="s">
        <v>578</v>
      </c>
      <c r="N145" s="14">
        <v>45070</v>
      </c>
      <c r="O145" s="6" t="s">
        <v>1</v>
      </c>
      <c r="P145" s="7">
        <v>45085</v>
      </c>
      <c r="Q145" s="6">
        <f>R145-1</f>
        <v>11</v>
      </c>
      <c r="R145" s="6">
        <f>NETWORKDAYS(N145,P145,AL145:AO145:AP145:AQ145:AR145:AS145:AT145:AU145:AV145:AW145:AX145:AY145)</f>
        <v>12</v>
      </c>
      <c r="S145" s="9" t="s">
        <v>18</v>
      </c>
      <c r="T145" s="8" t="s">
        <v>577</v>
      </c>
      <c r="U145" s="15" t="s">
        <v>1</v>
      </c>
      <c r="V145" s="8" t="s">
        <v>1</v>
      </c>
      <c r="W145" s="8" t="s">
        <v>16</v>
      </c>
      <c r="X145" s="8" t="s">
        <v>1</v>
      </c>
      <c r="Y145" s="8" t="s">
        <v>68</v>
      </c>
      <c r="AL145" s="2">
        <v>44935</v>
      </c>
      <c r="AM145" s="2">
        <v>45005</v>
      </c>
      <c r="AN145" s="2">
        <v>45022</v>
      </c>
      <c r="AO145" s="2">
        <v>45023</v>
      </c>
      <c r="AP145" s="2">
        <v>45047</v>
      </c>
      <c r="AQ145" s="2">
        <v>45068</v>
      </c>
      <c r="AR145" s="2">
        <v>45089</v>
      </c>
      <c r="AS145" s="2">
        <v>45096</v>
      </c>
      <c r="AT145" s="2">
        <v>45110</v>
      </c>
      <c r="AU145" s="2">
        <v>45127</v>
      </c>
      <c r="AV145" s="2">
        <v>45145</v>
      </c>
      <c r="AW145" s="2">
        <v>45159</v>
      </c>
      <c r="AX145" s="2">
        <v>45215</v>
      </c>
      <c r="AY145" s="2">
        <v>45236</v>
      </c>
    </row>
    <row r="146" spans="1:51" ht="45" x14ac:dyDescent="0.25">
      <c r="A146" s="3" t="s">
        <v>15</v>
      </c>
      <c r="B146" s="8" t="s">
        <v>436</v>
      </c>
      <c r="C146" s="8" t="s">
        <v>576</v>
      </c>
      <c r="D146" s="8" t="s">
        <v>575</v>
      </c>
      <c r="E146" s="8" t="s">
        <v>11</v>
      </c>
      <c r="F146" s="3" t="s">
        <v>122</v>
      </c>
      <c r="G146" s="8" t="s">
        <v>574</v>
      </c>
      <c r="H146" s="8" t="s">
        <v>8</v>
      </c>
      <c r="I146" s="8" t="s">
        <v>7</v>
      </c>
      <c r="J146" s="3" t="s">
        <v>6</v>
      </c>
      <c r="K146" s="8" t="s">
        <v>5</v>
      </c>
      <c r="L146" s="3">
        <v>15</v>
      </c>
      <c r="M146" s="3" t="s">
        <v>573</v>
      </c>
      <c r="N146" s="14">
        <v>45070</v>
      </c>
      <c r="O146" s="6">
        <v>20232110086241</v>
      </c>
      <c r="P146" s="7">
        <v>45084</v>
      </c>
      <c r="Q146" s="6">
        <f>R146-1</f>
        <v>10</v>
      </c>
      <c r="R146" s="6">
        <f>NETWORKDAYS(N146,P146,AL146:AO146:AP146:AQ146:AR146:AS146:AT146:AU146:AV146:AW146:AX146:AY146)</f>
        <v>11</v>
      </c>
      <c r="S146" s="10" t="s">
        <v>31</v>
      </c>
      <c r="T146" s="8"/>
      <c r="U146" s="15">
        <v>45084</v>
      </c>
      <c r="V146" s="8" t="s">
        <v>2</v>
      </c>
      <c r="W146" s="8" t="s">
        <v>1</v>
      </c>
      <c r="X146" s="8"/>
      <c r="Y146" s="8" t="s">
        <v>185</v>
      </c>
      <c r="AL146" s="2">
        <v>44935</v>
      </c>
      <c r="AM146" s="2">
        <v>45005</v>
      </c>
      <c r="AN146" s="2">
        <v>45022</v>
      </c>
      <c r="AO146" s="2">
        <v>45023</v>
      </c>
      <c r="AP146" s="2">
        <v>45047</v>
      </c>
      <c r="AQ146" s="2">
        <v>45068</v>
      </c>
      <c r="AR146" s="2">
        <v>45089</v>
      </c>
      <c r="AS146" s="2">
        <v>45096</v>
      </c>
      <c r="AT146" s="2">
        <v>45110</v>
      </c>
      <c r="AU146" s="2">
        <v>45127</v>
      </c>
      <c r="AV146" s="2">
        <v>45145</v>
      </c>
      <c r="AW146" s="2">
        <v>45159</v>
      </c>
      <c r="AX146" s="2">
        <v>45215</v>
      </c>
      <c r="AY146" s="2">
        <v>45236</v>
      </c>
    </row>
    <row r="147" spans="1:51" ht="45" x14ac:dyDescent="0.25">
      <c r="A147" s="3" t="s">
        <v>15</v>
      </c>
      <c r="B147" s="3" t="s">
        <v>572</v>
      </c>
      <c r="C147" s="8" t="s">
        <v>432</v>
      </c>
      <c r="D147" s="8" t="s">
        <v>571</v>
      </c>
      <c r="E147" s="8" t="s">
        <v>11</v>
      </c>
      <c r="F147" s="3" t="s">
        <v>138</v>
      </c>
      <c r="G147" s="8" t="s">
        <v>570</v>
      </c>
      <c r="H147" s="8" t="s">
        <v>459</v>
      </c>
      <c r="I147" s="8" t="s">
        <v>7</v>
      </c>
      <c r="J147" s="3" t="s">
        <v>93</v>
      </c>
      <c r="K147" s="8" t="s">
        <v>5</v>
      </c>
      <c r="L147" s="3">
        <v>15</v>
      </c>
      <c r="M147" s="3" t="s">
        <v>569</v>
      </c>
      <c r="N147" s="14">
        <v>45070</v>
      </c>
      <c r="O147" s="6">
        <v>20232150086511</v>
      </c>
      <c r="P147" s="7">
        <v>45085</v>
      </c>
      <c r="Q147" s="6">
        <f>R147-1</f>
        <v>11</v>
      </c>
      <c r="R147" s="6">
        <f>NETWORKDAYS(N147,P147,AL147:AO147:AP147:AQ147:AR147:AS147:AT147:AU147:AV147:AW147:AX147:AY147)</f>
        <v>12</v>
      </c>
      <c r="S147" s="9" t="s">
        <v>18</v>
      </c>
      <c r="T147" s="8" t="s">
        <v>568</v>
      </c>
      <c r="U147" s="15">
        <v>45085</v>
      </c>
      <c r="V147" s="8" t="s">
        <v>2</v>
      </c>
      <c r="W147" s="8" t="s">
        <v>16</v>
      </c>
      <c r="X147" s="8" t="s">
        <v>1</v>
      </c>
      <c r="Y147" s="8" t="s">
        <v>1</v>
      </c>
      <c r="AL147" s="2">
        <v>44935</v>
      </c>
      <c r="AM147" s="2">
        <v>45005</v>
      </c>
      <c r="AN147" s="2">
        <v>45022</v>
      </c>
      <c r="AO147" s="2">
        <v>45023</v>
      </c>
      <c r="AP147" s="2">
        <v>45047</v>
      </c>
      <c r="AQ147" s="2">
        <v>45068</v>
      </c>
      <c r="AR147" s="2">
        <v>45089</v>
      </c>
      <c r="AS147" s="2">
        <v>45096</v>
      </c>
      <c r="AT147" s="2">
        <v>45110</v>
      </c>
      <c r="AU147" s="2">
        <v>45127</v>
      </c>
      <c r="AV147" s="2">
        <v>45145</v>
      </c>
      <c r="AW147" s="2">
        <v>45159</v>
      </c>
      <c r="AX147" s="2">
        <v>45215</v>
      </c>
      <c r="AY147" s="2">
        <v>45236</v>
      </c>
    </row>
    <row r="148" spans="1:51" ht="45" x14ac:dyDescent="0.25">
      <c r="A148" s="3" t="s">
        <v>15</v>
      </c>
      <c r="B148" s="8" t="s">
        <v>436</v>
      </c>
      <c r="C148" s="8" t="s">
        <v>567</v>
      </c>
      <c r="D148" s="8" t="s">
        <v>150</v>
      </c>
      <c r="E148" s="8" t="s">
        <v>58</v>
      </c>
      <c r="F148" s="8" t="s">
        <v>10</v>
      </c>
      <c r="G148" s="8" t="s">
        <v>566</v>
      </c>
      <c r="H148" s="8" t="s">
        <v>8</v>
      </c>
      <c r="I148" s="8" t="s">
        <v>7</v>
      </c>
      <c r="J148" s="3" t="s">
        <v>6</v>
      </c>
      <c r="K148" s="8" t="s">
        <v>25</v>
      </c>
      <c r="L148" s="3">
        <v>15</v>
      </c>
      <c r="M148" s="3" t="s">
        <v>565</v>
      </c>
      <c r="N148" s="14">
        <v>45070</v>
      </c>
      <c r="O148" s="6">
        <v>20232110086291</v>
      </c>
      <c r="P148" s="7">
        <v>45084</v>
      </c>
      <c r="Q148" s="6">
        <f>R148-1</f>
        <v>10</v>
      </c>
      <c r="R148" s="6">
        <f>NETWORKDAYS(N148,P148,AL148:AO148:AP148:AQ148:AR148:AS148:AT148:AU148:AV148:AW148:AX148:AY148)</f>
        <v>11</v>
      </c>
      <c r="S148" s="10" t="s">
        <v>31</v>
      </c>
      <c r="T148" s="8"/>
      <c r="U148" s="15">
        <v>45084</v>
      </c>
      <c r="V148" s="8" t="s">
        <v>2</v>
      </c>
      <c r="W148" s="8" t="s">
        <v>1</v>
      </c>
      <c r="X148" s="8" t="s">
        <v>1</v>
      </c>
      <c r="Y148" s="8" t="s">
        <v>185</v>
      </c>
      <c r="AL148" s="2">
        <v>44935</v>
      </c>
      <c r="AM148" s="2">
        <v>45005</v>
      </c>
      <c r="AN148" s="2">
        <v>45022</v>
      </c>
      <c r="AO148" s="2">
        <v>45023</v>
      </c>
      <c r="AP148" s="2">
        <v>45047</v>
      </c>
      <c r="AQ148" s="2">
        <v>45068</v>
      </c>
      <c r="AR148" s="2">
        <v>45089</v>
      </c>
      <c r="AS148" s="2">
        <v>45096</v>
      </c>
      <c r="AT148" s="2">
        <v>45110</v>
      </c>
      <c r="AU148" s="2">
        <v>45127</v>
      </c>
      <c r="AV148" s="2">
        <v>45145</v>
      </c>
      <c r="AW148" s="2">
        <v>45159</v>
      </c>
      <c r="AX148" s="2">
        <v>45215</v>
      </c>
      <c r="AY148" s="2">
        <v>45236</v>
      </c>
    </row>
    <row r="149" spans="1:51" ht="45" x14ac:dyDescent="0.25">
      <c r="A149" s="3" t="s">
        <v>15</v>
      </c>
      <c r="B149" s="8" t="s">
        <v>436</v>
      </c>
      <c r="C149" s="3" t="s">
        <v>30</v>
      </c>
      <c r="D149" s="8" t="s">
        <v>29</v>
      </c>
      <c r="E149" s="8" t="s">
        <v>28</v>
      </c>
      <c r="F149" s="3" t="s">
        <v>27</v>
      </c>
      <c r="G149" s="8" t="s">
        <v>564</v>
      </c>
      <c r="H149" s="8" t="s">
        <v>459</v>
      </c>
      <c r="I149" s="8" t="s">
        <v>7</v>
      </c>
      <c r="J149" s="3" t="s">
        <v>93</v>
      </c>
      <c r="K149" s="8" t="s">
        <v>50</v>
      </c>
      <c r="L149" s="3">
        <v>30</v>
      </c>
      <c r="M149" s="3" t="s">
        <v>563</v>
      </c>
      <c r="N149" s="14">
        <v>45070</v>
      </c>
      <c r="O149" s="6">
        <v>20232150087031</v>
      </c>
      <c r="P149" s="7">
        <v>45090</v>
      </c>
      <c r="Q149" s="6">
        <f>R149-1</f>
        <v>13</v>
      </c>
      <c r="R149" s="6">
        <f>NETWORKDAYS(N149,P149,AL149:AO149:AP149:AQ149:AR149:AS149:AT149:AU149:AV149:AW149:AX149:AY149)</f>
        <v>14</v>
      </c>
      <c r="S149" s="9" t="s">
        <v>18</v>
      </c>
      <c r="T149" s="8" t="s">
        <v>562</v>
      </c>
      <c r="U149" s="15">
        <v>45089</v>
      </c>
      <c r="V149" s="8" t="s">
        <v>2</v>
      </c>
      <c r="W149" s="8" t="s">
        <v>16</v>
      </c>
      <c r="X149" s="8" t="s">
        <v>1</v>
      </c>
      <c r="Y149" s="8" t="s">
        <v>1</v>
      </c>
      <c r="AL149" s="2">
        <v>44935</v>
      </c>
      <c r="AM149" s="2">
        <v>45005</v>
      </c>
      <c r="AN149" s="2">
        <v>45022</v>
      </c>
      <c r="AO149" s="2">
        <v>45023</v>
      </c>
      <c r="AP149" s="2">
        <v>45047</v>
      </c>
      <c r="AQ149" s="2">
        <v>45068</v>
      </c>
      <c r="AR149" s="2">
        <v>45089</v>
      </c>
      <c r="AS149" s="2">
        <v>45096</v>
      </c>
      <c r="AT149" s="2">
        <v>45110</v>
      </c>
      <c r="AU149" s="2">
        <v>45127</v>
      </c>
      <c r="AV149" s="2">
        <v>45145</v>
      </c>
      <c r="AW149" s="2">
        <v>45159</v>
      </c>
      <c r="AX149" s="2">
        <v>45215</v>
      </c>
      <c r="AY149" s="2">
        <v>45236</v>
      </c>
    </row>
    <row r="150" spans="1:51" ht="45" x14ac:dyDescent="0.25">
      <c r="A150" s="3" t="s">
        <v>15</v>
      </c>
      <c r="B150" s="8" t="s">
        <v>436</v>
      </c>
      <c r="C150" s="3" t="s">
        <v>30</v>
      </c>
      <c r="D150" s="8" t="s">
        <v>561</v>
      </c>
      <c r="E150" s="8" t="s">
        <v>58</v>
      </c>
      <c r="F150" s="3" t="s">
        <v>27</v>
      </c>
      <c r="G150" s="8" t="s">
        <v>560</v>
      </c>
      <c r="H150" s="8" t="s">
        <v>87</v>
      </c>
      <c r="I150" s="8" t="s">
        <v>7</v>
      </c>
      <c r="J150" s="3" t="s">
        <v>6</v>
      </c>
      <c r="K150" s="8" t="s">
        <v>25</v>
      </c>
      <c r="L150" s="3">
        <v>15</v>
      </c>
      <c r="M150" s="3" t="s">
        <v>559</v>
      </c>
      <c r="N150" s="14">
        <v>45071</v>
      </c>
      <c r="O150" s="6">
        <v>20232110089841</v>
      </c>
      <c r="P150" s="7">
        <v>45100</v>
      </c>
      <c r="Q150" s="6">
        <f>R150-1</f>
        <v>19</v>
      </c>
      <c r="R150" s="6">
        <f>NETWORKDAYS(N150,P150,AL150:AO150:AP150:AQ150:AR150:AS150:AT150:AU150:AV150:AW150:AX150:AY150)</f>
        <v>20</v>
      </c>
      <c r="S150" s="11" t="s">
        <v>217</v>
      </c>
      <c r="T150" s="8" t="s">
        <v>558</v>
      </c>
      <c r="U150" s="15">
        <v>45100</v>
      </c>
      <c r="V150" s="8" t="s">
        <v>2</v>
      </c>
      <c r="W150" s="8" t="s">
        <v>16</v>
      </c>
      <c r="X150" s="8" t="s">
        <v>1</v>
      </c>
      <c r="Y150" s="8" t="s">
        <v>1</v>
      </c>
      <c r="AL150" s="2">
        <v>44935</v>
      </c>
      <c r="AM150" s="2">
        <v>45005</v>
      </c>
      <c r="AN150" s="2">
        <v>45022</v>
      </c>
      <c r="AO150" s="2">
        <v>45023</v>
      </c>
      <c r="AP150" s="2">
        <v>45047</v>
      </c>
      <c r="AQ150" s="2">
        <v>45068</v>
      </c>
      <c r="AR150" s="2">
        <v>45089</v>
      </c>
      <c r="AS150" s="2">
        <v>45096</v>
      </c>
      <c r="AT150" s="2">
        <v>45110</v>
      </c>
      <c r="AU150" s="2">
        <v>45127</v>
      </c>
      <c r="AV150" s="2">
        <v>45145</v>
      </c>
      <c r="AW150" s="2">
        <v>45159</v>
      </c>
      <c r="AX150" s="2">
        <v>45215</v>
      </c>
      <c r="AY150" s="2">
        <v>45236</v>
      </c>
    </row>
    <row r="151" spans="1:51" ht="45" x14ac:dyDescent="0.25">
      <c r="A151" s="3" t="s">
        <v>15</v>
      </c>
      <c r="B151" s="8" t="s">
        <v>436</v>
      </c>
      <c r="C151" s="8" t="s">
        <v>13</v>
      </c>
      <c r="D151" s="8" t="s">
        <v>557</v>
      </c>
      <c r="E151" s="8" t="s">
        <v>11</v>
      </c>
      <c r="F151" s="8" t="s">
        <v>73</v>
      </c>
      <c r="G151" s="8" t="s">
        <v>556</v>
      </c>
      <c r="H151" s="8" t="s">
        <v>248</v>
      </c>
      <c r="I151" s="8" t="s">
        <v>7</v>
      </c>
      <c r="J151" s="3" t="s">
        <v>55</v>
      </c>
      <c r="K151" s="8" t="s">
        <v>50</v>
      </c>
      <c r="L151" s="3">
        <v>30</v>
      </c>
      <c r="M151" s="3" t="s">
        <v>555</v>
      </c>
      <c r="N151" s="14">
        <v>45072</v>
      </c>
      <c r="O151" s="6"/>
      <c r="P151" s="7">
        <v>45117</v>
      </c>
      <c r="Q151" s="6">
        <f>R151-1</f>
        <v>28</v>
      </c>
      <c r="R151" s="6">
        <f>NETWORKDAYS(N151,P151,AL151:AO151:AP151:AQ151:AR151:AS151:AT151:AU151:AV151:AW151:AX151:AY151)</f>
        <v>29</v>
      </c>
      <c r="S151" s="10" t="s">
        <v>31</v>
      </c>
      <c r="T151" s="8"/>
      <c r="U151" s="15"/>
      <c r="V151" s="8"/>
      <c r="W151" s="8"/>
      <c r="X151" s="8"/>
      <c r="Y151" s="8"/>
      <c r="AL151" s="2">
        <v>44935</v>
      </c>
      <c r="AM151" s="2">
        <v>45005</v>
      </c>
      <c r="AN151" s="2">
        <v>45022</v>
      </c>
      <c r="AO151" s="2">
        <v>45023</v>
      </c>
      <c r="AP151" s="2">
        <v>45047</v>
      </c>
      <c r="AQ151" s="2">
        <v>45068</v>
      </c>
      <c r="AR151" s="2">
        <v>45089</v>
      </c>
      <c r="AS151" s="2">
        <v>45096</v>
      </c>
      <c r="AT151" s="2">
        <v>45110</v>
      </c>
      <c r="AU151" s="2">
        <v>45127</v>
      </c>
      <c r="AV151" s="2">
        <v>45145</v>
      </c>
      <c r="AW151" s="2">
        <v>45159</v>
      </c>
      <c r="AX151" s="2">
        <v>45215</v>
      </c>
      <c r="AY151" s="2">
        <v>45236</v>
      </c>
    </row>
    <row r="152" spans="1:51" ht="45" x14ac:dyDescent="0.25">
      <c r="A152" s="3" t="s">
        <v>15</v>
      </c>
      <c r="B152" s="8" t="s">
        <v>436</v>
      </c>
      <c r="C152" s="8" t="s">
        <v>75</v>
      </c>
      <c r="D152" s="8" t="s">
        <v>554</v>
      </c>
      <c r="E152" s="8" t="s">
        <v>58</v>
      </c>
      <c r="F152" s="8" t="s">
        <v>73</v>
      </c>
      <c r="G152" s="8" t="s">
        <v>517</v>
      </c>
      <c r="H152" s="8" t="s">
        <v>464</v>
      </c>
      <c r="I152" s="8" t="s">
        <v>7</v>
      </c>
      <c r="J152" s="3" t="s">
        <v>55</v>
      </c>
      <c r="K152" s="8" t="s">
        <v>62</v>
      </c>
      <c r="L152" s="3">
        <v>10</v>
      </c>
      <c r="M152" s="3" t="s">
        <v>553</v>
      </c>
      <c r="N152" s="14">
        <v>45072</v>
      </c>
      <c r="O152" s="6" t="s">
        <v>552</v>
      </c>
      <c r="P152" s="7">
        <v>45092</v>
      </c>
      <c r="Q152" s="6">
        <f>R152-1</f>
        <v>13</v>
      </c>
      <c r="R152" s="6">
        <f>NETWORKDAYS(N152,P152,AL152:AO152:AP152:AQ152:AR152:AS152:AT152:AU152:AV152:AW152:AX152:AY152)</f>
        <v>14</v>
      </c>
      <c r="S152" s="9" t="s">
        <v>18</v>
      </c>
      <c r="T152" s="8" t="s">
        <v>551</v>
      </c>
      <c r="U152" s="15" t="s">
        <v>1</v>
      </c>
      <c r="V152" s="8" t="s">
        <v>1</v>
      </c>
      <c r="W152" s="8" t="s">
        <v>16</v>
      </c>
      <c r="X152" s="8" t="s">
        <v>1</v>
      </c>
      <c r="Y152" s="8" t="s">
        <v>68</v>
      </c>
      <c r="AL152" s="2">
        <v>44935</v>
      </c>
      <c r="AM152" s="2">
        <v>45005</v>
      </c>
      <c r="AN152" s="2">
        <v>45022</v>
      </c>
      <c r="AO152" s="2">
        <v>45023</v>
      </c>
      <c r="AP152" s="2">
        <v>45047</v>
      </c>
      <c r="AQ152" s="2">
        <v>45068</v>
      </c>
      <c r="AR152" s="2">
        <v>45089</v>
      </c>
      <c r="AS152" s="2">
        <v>45096</v>
      </c>
      <c r="AT152" s="2">
        <v>45110</v>
      </c>
      <c r="AU152" s="2">
        <v>45127</v>
      </c>
      <c r="AV152" s="2">
        <v>45145</v>
      </c>
      <c r="AW152" s="2">
        <v>45159</v>
      </c>
      <c r="AX152" s="2">
        <v>45215</v>
      </c>
      <c r="AY152" s="2">
        <v>45236</v>
      </c>
    </row>
    <row r="153" spans="1:51" ht="45" x14ac:dyDescent="0.25">
      <c r="A153" s="3" t="s">
        <v>15</v>
      </c>
      <c r="B153" s="8" t="s">
        <v>436</v>
      </c>
      <c r="C153" s="3" t="s">
        <v>41</v>
      </c>
      <c r="D153" s="8" t="s">
        <v>550</v>
      </c>
      <c r="E153" s="8" t="s">
        <v>11</v>
      </c>
      <c r="F153" s="3" t="s">
        <v>138</v>
      </c>
      <c r="G153" s="8" t="s">
        <v>549</v>
      </c>
      <c r="H153" s="8" t="s">
        <v>459</v>
      </c>
      <c r="I153" s="8" t="s">
        <v>7</v>
      </c>
      <c r="J153" s="3" t="s">
        <v>93</v>
      </c>
      <c r="K153" s="8" t="s">
        <v>50</v>
      </c>
      <c r="L153" s="3">
        <v>30</v>
      </c>
      <c r="M153" s="3" t="s">
        <v>548</v>
      </c>
      <c r="N153" s="14">
        <v>45072</v>
      </c>
      <c r="O153" s="6">
        <v>20232150089691</v>
      </c>
      <c r="P153" s="7">
        <v>45098</v>
      </c>
      <c r="Q153" s="6">
        <f>R153-1</f>
        <v>16</v>
      </c>
      <c r="R153" s="6">
        <f>NETWORKDAYS(N153,P153,AL153:AO153:AP153:AQ153:AR153:AS153:AT153:AU153:AV153:AW153:AX153:AY153)</f>
        <v>17</v>
      </c>
      <c r="S153" s="9" t="s">
        <v>18</v>
      </c>
      <c r="T153" s="8" t="s">
        <v>547</v>
      </c>
      <c r="U153" s="15">
        <v>45111</v>
      </c>
      <c r="V153" s="8" t="s">
        <v>2</v>
      </c>
      <c r="W153" s="8" t="s">
        <v>16</v>
      </c>
      <c r="X153" s="8" t="s">
        <v>1</v>
      </c>
      <c r="Y153" s="8" t="s">
        <v>1</v>
      </c>
      <c r="AL153" s="2">
        <v>44935</v>
      </c>
      <c r="AM153" s="2">
        <v>45005</v>
      </c>
      <c r="AN153" s="2">
        <v>45022</v>
      </c>
      <c r="AO153" s="2">
        <v>45023</v>
      </c>
      <c r="AP153" s="2">
        <v>45047</v>
      </c>
      <c r="AQ153" s="2">
        <v>45068</v>
      </c>
      <c r="AR153" s="2">
        <v>45089</v>
      </c>
      <c r="AS153" s="2">
        <v>45096</v>
      </c>
      <c r="AT153" s="2">
        <v>45110</v>
      </c>
      <c r="AU153" s="2">
        <v>45127</v>
      </c>
      <c r="AV153" s="2">
        <v>45145</v>
      </c>
      <c r="AW153" s="2">
        <v>45159</v>
      </c>
      <c r="AX153" s="2">
        <v>45215</v>
      </c>
      <c r="AY153" s="2">
        <v>45236</v>
      </c>
    </row>
    <row r="154" spans="1:51" ht="56.25" x14ac:dyDescent="0.25">
      <c r="A154" s="3" t="s">
        <v>15</v>
      </c>
      <c r="B154" s="8" t="s">
        <v>436</v>
      </c>
      <c r="C154" s="8" t="s">
        <v>67</v>
      </c>
      <c r="D154" s="8" t="s">
        <v>546</v>
      </c>
      <c r="E154" s="8" t="s">
        <v>58</v>
      </c>
      <c r="F154" s="8" t="s">
        <v>73</v>
      </c>
      <c r="G154" s="8" t="s">
        <v>545</v>
      </c>
      <c r="H154" s="8" t="s">
        <v>248</v>
      </c>
      <c r="I154" s="8" t="s">
        <v>7</v>
      </c>
      <c r="J154" s="3" t="s">
        <v>55</v>
      </c>
      <c r="K154" s="8" t="s">
        <v>25</v>
      </c>
      <c r="L154" s="3">
        <v>15</v>
      </c>
      <c r="M154" s="3" t="s">
        <v>544</v>
      </c>
      <c r="N154" s="14">
        <v>45074</v>
      </c>
      <c r="O154" s="6" t="s">
        <v>1</v>
      </c>
      <c r="P154" s="7">
        <v>45117</v>
      </c>
      <c r="Q154" s="6">
        <f>R154-1</f>
        <v>27</v>
      </c>
      <c r="R154" s="6">
        <f>NETWORKDAYS(N154,P154,AL154:AO154:AP154:AQ154:AR154:AS154:AT154:AU154:AV154:AW154:AX154:AY154)</f>
        <v>28</v>
      </c>
      <c r="S154" s="11" t="s">
        <v>217</v>
      </c>
      <c r="T154" s="8" t="s">
        <v>543</v>
      </c>
      <c r="U154" s="15">
        <v>45117</v>
      </c>
      <c r="V154" s="8" t="s">
        <v>2</v>
      </c>
      <c r="W154" s="8" t="s">
        <v>16</v>
      </c>
      <c r="X154" s="8"/>
      <c r="Y154" s="8" t="s">
        <v>542</v>
      </c>
      <c r="AL154" s="2">
        <v>44935</v>
      </c>
      <c r="AM154" s="2">
        <v>45005</v>
      </c>
      <c r="AN154" s="2">
        <v>45022</v>
      </c>
      <c r="AO154" s="2">
        <v>45023</v>
      </c>
      <c r="AP154" s="2">
        <v>45047</v>
      </c>
      <c r="AQ154" s="2">
        <v>45068</v>
      </c>
      <c r="AR154" s="2">
        <v>45089</v>
      </c>
      <c r="AS154" s="2">
        <v>45096</v>
      </c>
      <c r="AT154" s="2">
        <v>45110</v>
      </c>
      <c r="AU154" s="2">
        <v>45127</v>
      </c>
      <c r="AV154" s="2">
        <v>45145</v>
      </c>
      <c r="AW154" s="2">
        <v>45159</v>
      </c>
      <c r="AX154" s="2">
        <v>45215</v>
      </c>
      <c r="AY154" s="2">
        <v>45236</v>
      </c>
    </row>
    <row r="155" spans="1:51" ht="45" x14ac:dyDescent="0.25">
      <c r="A155" s="3" t="s">
        <v>15</v>
      </c>
      <c r="B155" s="8" t="s">
        <v>436</v>
      </c>
      <c r="C155" s="8" t="s">
        <v>67</v>
      </c>
      <c r="D155" s="8" t="s">
        <v>325</v>
      </c>
      <c r="E155" s="8" t="s">
        <v>58</v>
      </c>
      <c r="F155" s="3" t="s">
        <v>122</v>
      </c>
      <c r="G155" s="8" t="s">
        <v>541</v>
      </c>
      <c r="H155" s="8" t="s">
        <v>64</v>
      </c>
      <c r="I155" s="8" t="s">
        <v>7</v>
      </c>
      <c r="J155" s="3" t="s">
        <v>153</v>
      </c>
      <c r="K155" s="8" t="s">
        <v>25</v>
      </c>
      <c r="L155" s="3">
        <v>15</v>
      </c>
      <c r="M155" s="3" t="s">
        <v>540</v>
      </c>
      <c r="N155" s="14">
        <v>45074</v>
      </c>
      <c r="O155" s="6"/>
      <c r="P155" s="7">
        <v>45117</v>
      </c>
      <c r="Q155" s="6">
        <f>R155-1</f>
        <v>27</v>
      </c>
      <c r="R155" s="6">
        <f>NETWORKDAYS(N155,P155,AL155:AO155:AP155:AQ155:AR155:AS155:AT155:AU155:AV155:AW155:AX155:AY155)</f>
        <v>28</v>
      </c>
      <c r="S155" s="10" t="s">
        <v>31</v>
      </c>
      <c r="T155" s="8"/>
      <c r="U155" s="15"/>
      <c r="V155" s="8"/>
      <c r="W155" s="8"/>
      <c r="X155" s="8"/>
      <c r="Y155" s="8"/>
      <c r="AL155" s="2">
        <v>44935</v>
      </c>
      <c r="AM155" s="2">
        <v>45005</v>
      </c>
      <c r="AN155" s="2">
        <v>45022</v>
      </c>
      <c r="AO155" s="2">
        <v>45023</v>
      </c>
      <c r="AP155" s="2">
        <v>45047</v>
      </c>
      <c r="AQ155" s="2">
        <v>45068</v>
      </c>
      <c r="AR155" s="2">
        <v>45089</v>
      </c>
      <c r="AS155" s="2">
        <v>45096</v>
      </c>
      <c r="AT155" s="2">
        <v>45110</v>
      </c>
      <c r="AU155" s="2">
        <v>45127</v>
      </c>
      <c r="AV155" s="2">
        <v>45145</v>
      </c>
      <c r="AW155" s="2">
        <v>45159</v>
      </c>
      <c r="AX155" s="2">
        <v>45215</v>
      </c>
      <c r="AY155" s="2">
        <v>45236</v>
      </c>
    </row>
    <row r="156" spans="1:51" ht="45" x14ac:dyDescent="0.25">
      <c r="A156" s="3" t="s">
        <v>15</v>
      </c>
      <c r="B156" s="8" t="s">
        <v>436</v>
      </c>
      <c r="C156" s="3" t="s">
        <v>41</v>
      </c>
      <c r="D156" s="8" t="s">
        <v>539</v>
      </c>
      <c r="E156" s="3" t="s">
        <v>189</v>
      </c>
      <c r="F156" s="8" t="s">
        <v>10</v>
      </c>
      <c r="G156" s="8" t="s">
        <v>538</v>
      </c>
      <c r="H156" s="8" t="s">
        <v>56</v>
      </c>
      <c r="I156" s="8" t="s">
        <v>7</v>
      </c>
      <c r="J156" s="3" t="s">
        <v>55</v>
      </c>
      <c r="K156" s="8" t="s">
        <v>50</v>
      </c>
      <c r="L156" s="3">
        <v>30</v>
      </c>
      <c r="M156" s="3" t="s">
        <v>537</v>
      </c>
      <c r="N156" s="14">
        <v>45074</v>
      </c>
      <c r="O156" s="6">
        <v>20232140087151</v>
      </c>
      <c r="P156" s="7">
        <v>45085</v>
      </c>
      <c r="Q156" s="6">
        <f>R156-1</f>
        <v>8</v>
      </c>
      <c r="R156" s="6">
        <f>NETWORKDAYS(N156,P156,AL156:AO156:AP156:AQ156:AR156:AS156:AT156:AU156:AV156:AW156:AX156:AY156)</f>
        <v>9</v>
      </c>
      <c r="S156" s="9" t="s">
        <v>18</v>
      </c>
      <c r="T156" s="8" t="s">
        <v>536</v>
      </c>
      <c r="U156" s="15">
        <v>45085</v>
      </c>
      <c r="V156" s="8" t="s">
        <v>2</v>
      </c>
      <c r="W156" s="8" t="s">
        <v>16</v>
      </c>
      <c r="X156" s="8" t="s">
        <v>1</v>
      </c>
      <c r="Y156" s="8" t="s">
        <v>1</v>
      </c>
      <c r="AL156" s="2">
        <v>44935</v>
      </c>
      <c r="AM156" s="2">
        <v>45005</v>
      </c>
      <c r="AN156" s="2">
        <v>45022</v>
      </c>
      <c r="AO156" s="2">
        <v>45023</v>
      </c>
      <c r="AP156" s="2">
        <v>45047</v>
      </c>
      <c r="AQ156" s="2">
        <v>45068</v>
      </c>
      <c r="AR156" s="2">
        <v>45089</v>
      </c>
      <c r="AS156" s="2">
        <v>45096</v>
      </c>
      <c r="AT156" s="2">
        <v>45110</v>
      </c>
      <c r="AU156" s="2">
        <v>45127</v>
      </c>
      <c r="AV156" s="2">
        <v>45145</v>
      </c>
      <c r="AW156" s="2">
        <v>45159</v>
      </c>
      <c r="AX156" s="2">
        <v>45215</v>
      </c>
      <c r="AY156" s="2">
        <v>45236</v>
      </c>
    </row>
    <row r="157" spans="1:51" ht="45" x14ac:dyDescent="0.25">
      <c r="A157" s="3" t="s">
        <v>15</v>
      </c>
      <c r="B157" s="8" t="s">
        <v>436</v>
      </c>
      <c r="C157" s="8" t="s">
        <v>84</v>
      </c>
      <c r="D157" s="8" t="s">
        <v>535</v>
      </c>
      <c r="E157" s="8" t="s">
        <v>11</v>
      </c>
      <c r="F157" s="3" t="s">
        <v>138</v>
      </c>
      <c r="G157" s="8" t="s">
        <v>534</v>
      </c>
      <c r="H157" s="8" t="s">
        <v>136</v>
      </c>
      <c r="I157" s="8" t="s">
        <v>7</v>
      </c>
      <c r="J157" s="3" t="s">
        <v>93</v>
      </c>
      <c r="K157" s="8" t="s">
        <v>62</v>
      </c>
      <c r="L157" s="3">
        <v>10</v>
      </c>
      <c r="M157" s="3" t="s">
        <v>533</v>
      </c>
      <c r="N157" s="14">
        <v>45074</v>
      </c>
      <c r="O157" s="6" t="s">
        <v>532</v>
      </c>
      <c r="P157" s="7">
        <v>45098</v>
      </c>
      <c r="Q157" s="6">
        <f>R157-1</f>
        <v>15</v>
      </c>
      <c r="R157" s="6">
        <f>NETWORKDAYS(N157,P157,AL157:AO157:AP157:AQ157:AR157:AS157:AT157:AU157:AV157:AW157:AX157:AY157)</f>
        <v>16</v>
      </c>
      <c r="S157" s="11" t="s">
        <v>217</v>
      </c>
      <c r="T157" s="8" t="s">
        <v>531</v>
      </c>
      <c r="U157" s="15">
        <v>45103</v>
      </c>
      <c r="V157" s="8" t="s">
        <v>2</v>
      </c>
      <c r="W157" s="8" t="s">
        <v>16</v>
      </c>
      <c r="X157" s="8" t="s">
        <v>1</v>
      </c>
      <c r="Y157" s="8" t="s">
        <v>1</v>
      </c>
      <c r="AL157" s="2">
        <v>44935</v>
      </c>
      <c r="AM157" s="2">
        <v>45005</v>
      </c>
      <c r="AN157" s="2">
        <v>45022</v>
      </c>
      <c r="AO157" s="2">
        <v>45023</v>
      </c>
      <c r="AP157" s="2">
        <v>45047</v>
      </c>
      <c r="AQ157" s="2">
        <v>45068</v>
      </c>
      <c r="AR157" s="2">
        <v>45089</v>
      </c>
      <c r="AS157" s="2">
        <v>45096</v>
      </c>
      <c r="AT157" s="2">
        <v>45110</v>
      </c>
      <c r="AU157" s="2">
        <v>45127</v>
      </c>
      <c r="AV157" s="2">
        <v>45145</v>
      </c>
      <c r="AW157" s="2">
        <v>45159</v>
      </c>
      <c r="AX157" s="2">
        <v>45215</v>
      </c>
      <c r="AY157" s="2">
        <v>45236</v>
      </c>
    </row>
    <row r="158" spans="1:51" ht="45" x14ac:dyDescent="0.25">
      <c r="A158" s="3" t="s">
        <v>15</v>
      </c>
      <c r="B158" s="8" t="s">
        <v>436</v>
      </c>
      <c r="C158" s="8" t="s">
        <v>13</v>
      </c>
      <c r="D158" s="8" t="s">
        <v>530</v>
      </c>
      <c r="E158" s="8" t="s">
        <v>11</v>
      </c>
      <c r="F158" s="8" t="s">
        <v>73</v>
      </c>
      <c r="G158" s="8" t="s">
        <v>529</v>
      </c>
      <c r="H158" s="8" t="s">
        <v>132</v>
      </c>
      <c r="I158" s="8" t="s">
        <v>7</v>
      </c>
      <c r="J158" s="3" t="s">
        <v>55</v>
      </c>
      <c r="K158" s="8" t="s">
        <v>50</v>
      </c>
      <c r="L158" s="3">
        <v>30</v>
      </c>
      <c r="M158" s="3" t="s">
        <v>528</v>
      </c>
      <c r="N158" s="14">
        <v>45074</v>
      </c>
      <c r="O158" s="6">
        <v>20232110086981</v>
      </c>
      <c r="P158" s="7">
        <v>45090</v>
      </c>
      <c r="Q158" s="6">
        <f>R158-1</f>
        <v>10</v>
      </c>
      <c r="R158" s="6">
        <f>NETWORKDAYS(N158,P158,AL158:AO158:AP158:AQ158:AR158:AS158:AT158:AU158:AV158:AW158:AX158:AY158)</f>
        <v>11</v>
      </c>
      <c r="S158" s="9" t="s">
        <v>18</v>
      </c>
      <c r="T158" s="8" t="s">
        <v>527</v>
      </c>
      <c r="U158" s="15">
        <v>45089</v>
      </c>
      <c r="V158" s="8" t="s">
        <v>2</v>
      </c>
      <c r="W158" s="8" t="s">
        <v>16</v>
      </c>
      <c r="X158" s="8" t="s">
        <v>1</v>
      </c>
      <c r="Y158" s="8" t="s">
        <v>1</v>
      </c>
      <c r="AL158" s="2">
        <v>44935</v>
      </c>
      <c r="AM158" s="2">
        <v>45005</v>
      </c>
      <c r="AN158" s="2">
        <v>45022</v>
      </c>
      <c r="AO158" s="2">
        <v>45023</v>
      </c>
      <c r="AP158" s="2">
        <v>45047</v>
      </c>
      <c r="AQ158" s="2">
        <v>45068</v>
      </c>
      <c r="AR158" s="2">
        <v>45089</v>
      </c>
      <c r="AS158" s="2">
        <v>45096</v>
      </c>
      <c r="AT158" s="2">
        <v>45110</v>
      </c>
      <c r="AU158" s="2">
        <v>45127</v>
      </c>
      <c r="AV158" s="2">
        <v>45145</v>
      </c>
      <c r="AW158" s="2">
        <v>45159</v>
      </c>
      <c r="AX158" s="2">
        <v>45215</v>
      </c>
      <c r="AY158" s="2">
        <v>45236</v>
      </c>
    </row>
    <row r="159" spans="1:51" ht="45" x14ac:dyDescent="0.25">
      <c r="A159" s="3" t="s">
        <v>15</v>
      </c>
      <c r="B159" s="8" t="s">
        <v>436</v>
      </c>
      <c r="C159" s="8" t="s">
        <v>67</v>
      </c>
      <c r="D159" s="8" t="s">
        <v>325</v>
      </c>
      <c r="E159" s="8" t="s">
        <v>58</v>
      </c>
      <c r="F159" s="8" t="s">
        <v>73</v>
      </c>
      <c r="G159" s="8" t="s">
        <v>526</v>
      </c>
      <c r="H159" s="8" t="s">
        <v>464</v>
      </c>
      <c r="I159" s="8" t="s">
        <v>7</v>
      </c>
      <c r="J159" s="3" t="s">
        <v>55</v>
      </c>
      <c r="K159" s="8" t="s">
        <v>62</v>
      </c>
      <c r="L159" s="3">
        <v>10</v>
      </c>
      <c r="M159" s="3" t="s">
        <v>525</v>
      </c>
      <c r="N159" s="14">
        <v>45074</v>
      </c>
      <c r="O159" s="6" t="s">
        <v>524</v>
      </c>
      <c r="P159" s="7">
        <v>45085</v>
      </c>
      <c r="Q159" s="6">
        <f>R159-1</f>
        <v>8</v>
      </c>
      <c r="R159" s="6">
        <f>NETWORKDAYS(N159,P159,AL159:AO159:AP159:AQ159:AR159:AS159:AT159:AU159:AV159:AW159:AX159:AY159)</f>
        <v>9</v>
      </c>
      <c r="S159" s="9" t="s">
        <v>18</v>
      </c>
      <c r="T159" s="8" t="s">
        <v>523</v>
      </c>
      <c r="U159" s="15">
        <v>45085</v>
      </c>
      <c r="V159" s="8" t="s">
        <v>2</v>
      </c>
      <c r="W159" s="8" t="s">
        <v>16</v>
      </c>
      <c r="X159" s="8" t="s">
        <v>1</v>
      </c>
      <c r="Y159" s="8" t="s">
        <v>1</v>
      </c>
      <c r="AL159" s="2">
        <v>44935</v>
      </c>
      <c r="AM159" s="2">
        <v>45005</v>
      </c>
      <c r="AN159" s="2">
        <v>45022</v>
      </c>
      <c r="AO159" s="2">
        <v>45023</v>
      </c>
      <c r="AP159" s="2">
        <v>45047</v>
      </c>
      <c r="AQ159" s="2">
        <v>45068</v>
      </c>
      <c r="AR159" s="2">
        <v>45089</v>
      </c>
      <c r="AS159" s="2">
        <v>45096</v>
      </c>
      <c r="AT159" s="2">
        <v>45110</v>
      </c>
      <c r="AU159" s="2">
        <v>45127</v>
      </c>
      <c r="AV159" s="2">
        <v>45145</v>
      </c>
      <c r="AW159" s="2">
        <v>45159</v>
      </c>
      <c r="AX159" s="2">
        <v>45215</v>
      </c>
      <c r="AY159" s="2">
        <v>45236</v>
      </c>
    </row>
    <row r="160" spans="1:51" ht="45" x14ac:dyDescent="0.25">
      <c r="A160" s="3" t="s">
        <v>15</v>
      </c>
      <c r="B160" s="8" t="s">
        <v>436</v>
      </c>
      <c r="C160" s="8" t="s">
        <v>376</v>
      </c>
      <c r="D160" s="8" t="s">
        <v>522</v>
      </c>
      <c r="E160" s="8" t="s">
        <v>28</v>
      </c>
      <c r="F160" s="3" t="s">
        <v>27</v>
      </c>
      <c r="G160" s="8" t="s">
        <v>521</v>
      </c>
      <c r="H160" s="8" t="s">
        <v>132</v>
      </c>
      <c r="I160" s="8" t="s">
        <v>7</v>
      </c>
      <c r="J160" s="3" t="s">
        <v>6</v>
      </c>
      <c r="K160" s="8" t="s">
        <v>25</v>
      </c>
      <c r="L160" s="3">
        <v>15</v>
      </c>
      <c r="M160" s="3" t="s">
        <v>520</v>
      </c>
      <c r="N160" s="14">
        <v>45074</v>
      </c>
      <c r="O160" s="6">
        <v>20232110086971</v>
      </c>
      <c r="P160" s="7">
        <v>45099</v>
      </c>
      <c r="Q160" s="6">
        <f>R160-1</f>
        <v>16</v>
      </c>
      <c r="R160" s="6">
        <f>NETWORKDAYS(N160,P160,AL160:AO160:AP160:AQ160:AR160:AS160:AT160:AU160:AV160:AW160:AX160:AY160)</f>
        <v>17</v>
      </c>
      <c r="S160" s="11" t="s">
        <v>217</v>
      </c>
      <c r="T160" s="8" t="s">
        <v>519</v>
      </c>
      <c r="U160" s="15">
        <v>45099</v>
      </c>
      <c r="V160" s="8" t="s">
        <v>2</v>
      </c>
      <c r="W160" s="8" t="s">
        <v>16</v>
      </c>
      <c r="X160" s="8" t="s">
        <v>1</v>
      </c>
      <c r="Y160" s="8" t="s">
        <v>1</v>
      </c>
      <c r="AL160" s="2">
        <v>44935</v>
      </c>
      <c r="AM160" s="2">
        <v>45005</v>
      </c>
      <c r="AN160" s="2">
        <v>45022</v>
      </c>
      <c r="AO160" s="2">
        <v>45023</v>
      </c>
      <c r="AP160" s="2">
        <v>45047</v>
      </c>
      <c r="AQ160" s="2">
        <v>45068</v>
      </c>
      <c r="AR160" s="2">
        <v>45089</v>
      </c>
      <c r="AS160" s="2">
        <v>45096</v>
      </c>
      <c r="AT160" s="2">
        <v>45110</v>
      </c>
      <c r="AU160" s="2">
        <v>45127</v>
      </c>
      <c r="AV160" s="2">
        <v>45145</v>
      </c>
      <c r="AW160" s="2">
        <v>45159</v>
      </c>
      <c r="AX160" s="2">
        <v>45215</v>
      </c>
      <c r="AY160" s="2">
        <v>45236</v>
      </c>
    </row>
    <row r="161" spans="1:51" ht="45" x14ac:dyDescent="0.25">
      <c r="A161" s="3" t="s">
        <v>15</v>
      </c>
      <c r="B161" s="8" t="s">
        <v>436</v>
      </c>
      <c r="C161" s="8" t="s">
        <v>67</v>
      </c>
      <c r="D161" s="8" t="s">
        <v>518</v>
      </c>
      <c r="E161" s="8" t="s">
        <v>58</v>
      </c>
      <c r="F161" s="8" t="s">
        <v>10</v>
      </c>
      <c r="G161" s="8" t="s">
        <v>517</v>
      </c>
      <c r="H161" s="8" t="s">
        <v>87</v>
      </c>
      <c r="I161" s="8" t="s">
        <v>7</v>
      </c>
      <c r="J161" s="3" t="s">
        <v>6</v>
      </c>
      <c r="K161" s="8" t="s">
        <v>25</v>
      </c>
      <c r="L161" s="3">
        <v>15</v>
      </c>
      <c r="M161" s="3" t="s">
        <v>516</v>
      </c>
      <c r="N161" s="14">
        <v>45074</v>
      </c>
      <c r="O161" s="6">
        <v>20232110087801</v>
      </c>
      <c r="P161" s="7">
        <v>45090</v>
      </c>
      <c r="Q161" s="6">
        <f>R161-1</f>
        <v>10</v>
      </c>
      <c r="R161" s="6">
        <f>NETWORKDAYS(N161,P161,AL161:AO161:AP161:AQ161:AR161:AS161:AT161:AU161:AV161:AW161:AX161:AY161)</f>
        <v>11</v>
      </c>
      <c r="S161" s="9" t="s">
        <v>18</v>
      </c>
      <c r="T161" s="8" t="s">
        <v>515</v>
      </c>
      <c r="U161" s="15">
        <v>45089</v>
      </c>
      <c r="V161" s="8" t="s">
        <v>2</v>
      </c>
      <c r="W161" s="8" t="s">
        <v>16</v>
      </c>
      <c r="X161" s="8" t="s">
        <v>1</v>
      </c>
      <c r="Y161" s="8" t="s">
        <v>1</v>
      </c>
      <c r="AL161" s="2">
        <v>44935</v>
      </c>
      <c r="AM161" s="2">
        <v>45005</v>
      </c>
      <c r="AN161" s="2">
        <v>45022</v>
      </c>
      <c r="AO161" s="2">
        <v>45023</v>
      </c>
      <c r="AP161" s="2">
        <v>45047</v>
      </c>
      <c r="AQ161" s="2">
        <v>45068</v>
      </c>
      <c r="AR161" s="2">
        <v>45089</v>
      </c>
      <c r="AS161" s="2">
        <v>45096</v>
      </c>
      <c r="AT161" s="2">
        <v>45110</v>
      </c>
      <c r="AU161" s="2">
        <v>45127</v>
      </c>
      <c r="AV161" s="2">
        <v>45145</v>
      </c>
      <c r="AW161" s="2">
        <v>45159</v>
      </c>
      <c r="AX161" s="2">
        <v>45215</v>
      </c>
      <c r="AY161" s="2">
        <v>45236</v>
      </c>
    </row>
    <row r="162" spans="1:51" ht="33.75" x14ac:dyDescent="0.25">
      <c r="A162" s="3" t="s">
        <v>15</v>
      </c>
      <c r="B162" s="8" t="s">
        <v>436</v>
      </c>
      <c r="C162" s="3" t="s">
        <v>41</v>
      </c>
      <c r="D162" s="8" t="s">
        <v>512</v>
      </c>
      <c r="E162" s="8" t="s">
        <v>39</v>
      </c>
      <c r="F162" s="3" t="s">
        <v>122</v>
      </c>
      <c r="G162" s="8" t="s">
        <v>511</v>
      </c>
      <c r="H162" s="8" t="s">
        <v>106</v>
      </c>
      <c r="I162" s="8" t="s">
        <v>171</v>
      </c>
      <c r="J162" s="3" t="s">
        <v>514</v>
      </c>
      <c r="K162" s="8" t="s">
        <v>33</v>
      </c>
      <c r="L162" s="3">
        <v>10</v>
      </c>
      <c r="M162" s="3" t="s">
        <v>513</v>
      </c>
      <c r="N162" s="14">
        <v>45075</v>
      </c>
      <c r="O162" s="6"/>
      <c r="P162" s="7">
        <v>45117</v>
      </c>
      <c r="Q162" s="6">
        <f>R162-1</f>
        <v>27</v>
      </c>
      <c r="R162" s="6">
        <f>NETWORKDAYS(N162,P162,AL162:AO162:AP162:AQ162:AR162:AS162:AT162:AU162:AV162:AW162:AX162:AY162)</f>
        <v>28</v>
      </c>
      <c r="S162" s="10" t="s">
        <v>31</v>
      </c>
      <c r="T162" s="8"/>
      <c r="U162" s="15"/>
      <c r="V162" s="8"/>
      <c r="W162" s="8"/>
      <c r="X162" s="8"/>
      <c r="Y162" s="8"/>
      <c r="AL162" s="2">
        <v>44935</v>
      </c>
      <c r="AM162" s="2">
        <v>45005</v>
      </c>
      <c r="AN162" s="2">
        <v>45022</v>
      </c>
      <c r="AO162" s="2">
        <v>45023</v>
      </c>
      <c r="AP162" s="2">
        <v>45047</v>
      </c>
      <c r="AQ162" s="2">
        <v>45068</v>
      </c>
      <c r="AR162" s="2">
        <v>45089</v>
      </c>
      <c r="AS162" s="2">
        <v>45096</v>
      </c>
      <c r="AT162" s="2">
        <v>45110</v>
      </c>
      <c r="AU162" s="2">
        <v>45127</v>
      </c>
      <c r="AV162" s="2">
        <v>45145</v>
      </c>
      <c r="AW162" s="2">
        <v>45159</v>
      </c>
      <c r="AX162" s="2">
        <v>45215</v>
      </c>
      <c r="AY162" s="2">
        <v>45236</v>
      </c>
    </row>
    <row r="163" spans="1:51" ht="33.75" x14ac:dyDescent="0.25">
      <c r="A163" s="3" t="s">
        <v>15</v>
      </c>
      <c r="B163" s="8" t="s">
        <v>436</v>
      </c>
      <c r="C163" s="3" t="s">
        <v>41</v>
      </c>
      <c r="D163" s="8" t="s">
        <v>512</v>
      </c>
      <c r="E163" s="8" t="s">
        <v>39</v>
      </c>
      <c r="F163" s="3" t="s">
        <v>122</v>
      </c>
      <c r="G163" s="8" t="s">
        <v>511</v>
      </c>
      <c r="H163" s="8" t="s">
        <v>106</v>
      </c>
      <c r="I163" s="3" t="s">
        <v>35</v>
      </c>
      <c r="J163" s="3" t="s">
        <v>34</v>
      </c>
      <c r="K163" s="8" t="s">
        <v>33</v>
      </c>
      <c r="L163" s="3">
        <v>10</v>
      </c>
      <c r="M163" s="3" t="s">
        <v>510</v>
      </c>
      <c r="N163" s="14">
        <v>45075</v>
      </c>
      <c r="O163" s="6"/>
      <c r="P163" s="7">
        <v>45117</v>
      </c>
      <c r="Q163" s="6">
        <f>R163-1</f>
        <v>27</v>
      </c>
      <c r="R163" s="6">
        <f>NETWORKDAYS(N163,P163,AL163:AO163:AP163:AQ163:AR163:AS163:AT163:AU163:AV163:AW163:AX163:AY163)</f>
        <v>28</v>
      </c>
      <c r="S163" s="10" t="s">
        <v>31</v>
      </c>
      <c r="T163" s="8"/>
      <c r="U163" s="15"/>
      <c r="V163" s="8"/>
      <c r="W163" s="8"/>
      <c r="X163" s="8"/>
      <c r="Y163" s="8"/>
      <c r="AL163" s="2">
        <v>44935</v>
      </c>
      <c r="AM163" s="2">
        <v>45005</v>
      </c>
      <c r="AN163" s="2">
        <v>45022</v>
      </c>
      <c r="AO163" s="2">
        <v>45023</v>
      </c>
      <c r="AP163" s="2">
        <v>45047</v>
      </c>
      <c r="AQ163" s="2">
        <v>45068</v>
      </c>
      <c r="AR163" s="2">
        <v>45089</v>
      </c>
      <c r="AS163" s="2">
        <v>45096</v>
      </c>
      <c r="AT163" s="2">
        <v>45110</v>
      </c>
      <c r="AU163" s="2">
        <v>45127</v>
      </c>
      <c r="AV163" s="2">
        <v>45145</v>
      </c>
      <c r="AW163" s="2">
        <v>45159</v>
      </c>
      <c r="AX163" s="2">
        <v>45215</v>
      </c>
      <c r="AY163" s="2">
        <v>45236</v>
      </c>
    </row>
    <row r="164" spans="1:51" ht="45" x14ac:dyDescent="0.25">
      <c r="A164" s="3" t="s">
        <v>15</v>
      </c>
      <c r="B164" s="8" t="s">
        <v>436</v>
      </c>
      <c r="C164" s="3" t="s">
        <v>41</v>
      </c>
      <c r="D164" s="8" t="s">
        <v>403</v>
      </c>
      <c r="E164" s="8" t="s">
        <v>11</v>
      </c>
      <c r="F164" s="8" t="s">
        <v>73</v>
      </c>
      <c r="G164" s="8" t="s">
        <v>509</v>
      </c>
      <c r="H164" s="8" t="s">
        <v>464</v>
      </c>
      <c r="I164" s="8" t="s">
        <v>7</v>
      </c>
      <c r="J164" s="3" t="s">
        <v>55</v>
      </c>
      <c r="K164" s="8" t="s">
        <v>5</v>
      </c>
      <c r="L164" s="3">
        <v>15</v>
      </c>
      <c r="M164" s="3" t="s">
        <v>508</v>
      </c>
      <c r="N164" s="14">
        <v>45075</v>
      </c>
      <c r="O164" s="6" t="s">
        <v>1</v>
      </c>
      <c r="P164" s="7">
        <v>45082</v>
      </c>
      <c r="Q164" s="6">
        <f>R164-1</f>
        <v>5</v>
      </c>
      <c r="R164" s="6">
        <f>NETWORKDAYS(N164,P164,AL164:AO164:AP164:AQ164:AR164:AS164:AT164:AU164:AV164:AW164:AX164:AY164)</f>
        <v>6</v>
      </c>
      <c r="S164" s="9" t="s">
        <v>18</v>
      </c>
      <c r="T164" s="8" t="s">
        <v>507</v>
      </c>
      <c r="U164" s="15" t="s">
        <v>1</v>
      </c>
      <c r="V164" s="8" t="s">
        <v>1</v>
      </c>
      <c r="W164" s="8" t="s">
        <v>1</v>
      </c>
      <c r="X164" s="8" t="s">
        <v>16</v>
      </c>
      <c r="Y164" s="8" t="s">
        <v>506</v>
      </c>
      <c r="AL164" s="2">
        <v>44935</v>
      </c>
      <c r="AM164" s="2">
        <v>45005</v>
      </c>
      <c r="AN164" s="2">
        <v>45022</v>
      </c>
      <c r="AO164" s="2">
        <v>45023</v>
      </c>
      <c r="AP164" s="2">
        <v>45047</v>
      </c>
      <c r="AQ164" s="2">
        <v>45068</v>
      </c>
      <c r="AR164" s="2">
        <v>45089</v>
      </c>
      <c r="AS164" s="2">
        <v>45096</v>
      </c>
      <c r="AT164" s="2">
        <v>45110</v>
      </c>
      <c r="AU164" s="2">
        <v>45127</v>
      </c>
      <c r="AV164" s="2">
        <v>45145</v>
      </c>
      <c r="AW164" s="2">
        <v>45159</v>
      </c>
      <c r="AX164" s="2">
        <v>45215</v>
      </c>
      <c r="AY164" s="2">
        <v>45236</v>
      </c>
    </row>
    <row r="165" spans="1:51" ht="45" x14ac:dyDescent="0.25">
      <c r="A165" s="3" t="s">
        <v>15</v>
      </c>
      <c r="B165" s="8" t="s">
        <v>436</v>
      </c>
      <c r="C165" s="8" t="s">
        <v>124</v>
      </c>
      <c r="D165" s="8" t="s">
        <v>505</v>
      </c>
      <c r="E165" s="8" t="s">
        <v>28</v>
      </c>
      <c r="F165" s="3" t="s">
        <v>138</v>
      </c>
      <c r="G165" s="8" t="s">
        <v>504</v>
      </c>
      <c r="H165" s="8" t="s">
        <v>136</v>
      </c>
      <c r="I165" s="8" t="s">
        <v>7</v>
      </c>
      <c r="J165" s="3" t="s">
        <v>93</v>
      </c>
      <c r="K165" s="8" t="s">
        <v>25</v>
      </c>
      <c r="L165" s="3">
        <v>15</v>
      </c>
      <c r="M165" s="3" t="s">
        <v>503</v>
      </c>
      <c r="N165" s="14">
        <v>45075</v>
      </c>
      <c r="O165" s="6">
        <v>20232150089881</v>
      </c>
      <c r="P165" s="7">
        <v>45100</v>
      </c>
      <c r="Q165" s="6">
        <f>R165-1</f>
        <v>17</v>
      </c>
      <c r="R165" s="6">
        <f>NETWORKDAYS(N165,P165,AL165:AO165:AP165:AQ165:AR165:AS165:AT165:AU165:AV165:AW165:AX165:AY165)</f>
        <v>18</v>
      </c>
      <c r="S165" s="11" t="s">
        <v>217</v>
      </c>
      <c r="T165" s="8" t="s">
        <v>502</v>
      </c>
      <c r="U165" s="15" t="s">
        <v>1</v>
      </c>
      <c r="V165" s="8" t="s">
        <v>90</v>
      </c>
      <c r="W165" s="8" t="s">
        <v>16</v>
      </c>
      <c r="X165" s="8" t="s">
        <v>1</v>
      </c>
      <c r="Y165" s="8" t="s">
        <v>222</v>
      </c>
      <c r="AL165" s="2">
        <v>44935</v>
      </c>
      <c r="AM165" s="2">
        <v>45005</v>
      </c>
      <c r="AN165" s="2">
        <v>45022</v>
      </c>
      <c r="AO165" s="2">
        <v>45023</v>
      </c>
      <c r="AP165" s="2">
        <v>45047</v>
      </c>
      <c r="AQ165" s="2">
        <v>45068</v>
      </c>
      <c r="AR165" s="2">
        <v>45089</v>
      </c>
      <c r="AS165" s="2">
        <v>45096</v>
      </c>
      <c r="AT165" s="2">
        <v>45110</v>
      </c>
      <c r="AU165" s="2">
        <v>45127</v>
      </c>
      <c r="AV165" s="2">
        <v>45145</v>
      </c>
      <c r="AW165" s="2">
        <v>45159</v>
      </c>
      <c r="AX165" s="2">
        <v>45215</v>
      </c>
      <c r="AY165" s="2">
        <v>45236</v>
      </c>
    </row>
    <row r="166" spans="1:51" ht="45" x14ac:dyDescent="0.25">
      <c r="A166" s="3" t="s">
        <v>15</v>
      </c>
      <c r="B166" s="8" t="s">
        <v>436</v>
      </c>
      <c r="C166" s="8" t="s">
        <v>48</v>
      </c>
      <c r="D166" s="8" t="s">
        <v>501</v>
      </c>
      <c r="E166" s="8" t="s">
        <v>11</v>
      </c>
      <c r="F166" s="3" t="s">
        <v>27</v>
      </c>
      <c r="G166" s="8" t="s">
        <v>500</v>
      </c>
      <c r="H166" s="8" t="s">
        <v>311</v>
      </c>
      <c r="I166" s="8" t="s">
        <v>7</v>
      </c>
      <c r="J166" s="3" t="s">
        <v>93</v>
      </c>
      <c r="K166" s="8" t="s">
        <v>25</v>
      </c>
      <c r="L166" s="3">
        <v>15</v>
      </c>
      <c r="M166" s="3" t="s">
        <v>499</v>
      </c>
      <c r="N166" s="14">
        <v>45075</v>
      </c>
      <c r="O166" s="6">
        <v>20232110087011</v>
      </c>
      <c r="P166" s="7">
        <v>45090</v>
      </c>
      <c r="Q166" s="6">
        <f>R166-1</f>
        <v>10</v>
      </c>
      <c r="R166" s="6">
        <f>NETWORKDAYS(N166,P166,AL166:AO166:AP166:AQ166:AR166:AS166:AT166:AU166:AV166:AW166:AX166:AY166)</f>
        <v>11</v>
      </c>
      <c r="S166" s="9" t="s">
        <v>18</v>
      </c>
      <c r="T166" s="8" t="s">
        <v>498</v>
      </c>
      <c r="U166" s="15">
        <v>45089</v>
      </c>
      <c r="V166" s="8" t="s">
        <v>2</v>
      </c>
      <c r="W166" s="8" t="s">
        <v>16</v>
      </c>
      <c r="X166" s="8" t="s">
        <v>1</v>
      </c>
      <c r="Y166" s="8" t="s">
        <v>1</v>
      </c>
      <c r="AL166" s="2">
        <v>44935</v>
      </c>
      <c r="AM166" s="2">
        <v>45005</v>
      </c>
      <c r="AN166" s="2">
        <v>45022</v>
      </c>
      <c r="AO166" s="2">
        <v>45023</v>
      </c>
      <c r="AP166" s="2">
        <v>45047</v>
      </c>
      <c r="AQ166" s="2">
        <v>45068</v>
      </c>
      <c r="AR166" s="2">
        <v>45089</v>
      </c>
      <c r="AS166" s="2">
        <v>45096</v>
      </c>
      <c r="AT166" s="2">
        <v>45110</v>
      </c>
      <c r="AU166" s="2">
        <v>45127</v>
      </c>
      <c r="AV166" s="2">
        <v>45145</v>
      </c>
      <c r="AW166" s="2">
        <v>45159</v>
      </c>
      <c r="AX166" s="2">
        <v>45215</v>
      </c>
      <c r="AY166" s="2">
        <v>45236</v>
      </c>
    </row>
    <row r="167" spans="1:51" ht="56.25" x14ac:dyDescent="0.25">
      <c r="A167" s="3" t="s">
        <v>15</v>
      </c>
      <c r="B167" s="8" t="s">
        <v>436</v>
      </c>
      <c r="C167" s="8" t="s">
        <v>60</v>
      </c>
      <c r="D167" s="8" t="s">
        <v>497</v>
      </c>
      <c r="E167" s="8" t="s">
        <v>58</v>
      </c>
      <c r="F167" s="8" t="s">
        <v>10</v>
      </c>
      <c r="G167" s="8" t="s">
        <v>496</v>
      </c>
      <c r="H167" s="8" t="s">
        <v>495</v>
      </c>
      <c r="I167" s="8" t="s">
        <v>7</v>
      </c>
      <c r="J167" s="3" t="s">
        <v>153</v>
      </c>
      <c r="K167" s="8" t="s">
        <v>5</v>
      </c>
      <c r="L167" s="3">
        <v>15</v>
      </c>
      <c r="M167" s="3" t="s">
        <v>494</v>
      </c>
      <c r="N167" s="14">
        <v>45075</v>
      </c>
      <c r="O167" s="6">
        <v>20232130088771</v>
      </c>
      <c r="P167" s="7">
        <v>45085</v>
      </c>
      <c r="Q167" s="6">
        <f>R167-1</f>
        <v>8</v>
      </c>
      <c r="R167" s="6">
        <f>NETWORKDAYS(N167,P167,AL167:AO167:AP167:AQ167:AR167:AS167:AT167:AU167:AV167:AW167:AX167:AY167)</f>
        <v>9</v>
      </c>
      <c r="S167" s="9" t="s">
        <v>18</v>
      </c>
      <c r="T167" s="8" t="s">
        <v>493</v>
      </c>
      <c r="U167" s="15">
        <v>45085</v>
      </c>
      <c r="V167" s="8" t="s">
        <v>2</v>
      </c>
      <c r="W167" s="8" t="s">
        <v>16</v>
      </c>
      <c r="X167" s="8" t="s">
        <v>1</v>
      </c>
      <c r="Y167" s="8" t="s">
        <v>1</v>
      </c>
      <c r="AL167" s="2">
        <v>44935</v>
      </c>
      <c r="AM167" s="2">
        <v>45005</v>
      </c>
      <c r="AN167" s="2">
        <v>45022</v>
      </c>
      <c r="AO167" s="2">
        <v>45023</v>
      </c>
      <c r="AP167" s="2">
        <v>45047</v>
      </c>
      <c r="AQ167" s="2">
        <v>45068</v>
      </c>
      <c r="AR167" s="2">
        <v>45089</v>
      </c>
      <c r="AS167" s="2">
        <v>45096</v>
      </c>
      <c r="AT167" s="2">
        <v>45110</v>
      </c>
      <c r="AU167" s="2">
        <v>45127</v>
      </c>
      <c r="AV167" s="2">
        <v>45145</v>
      </c>
      <c r="AW167" s="2">
        <v>45159</v>
      </c>
      <c r="AX167" s="2">
        <v>45215</v>
      </c>
      <c r="AY167" s="2">
        <v>45236</v>
      </c>
    </row>
    <row r="168" spans="1:51" ht="45" x14ac:dyDescent="0.25">
      <c r="A168" s="3" t="s">
        <v>15</v>
      </c>
      <c r="B168" s="8" t="s">
        <v>436</v>
      </c>
      <c r="C168" s="3" t="s">
        <v>115</v>
      </c>
      <c r="D168" s="8" t="s">
        <v>226</v>
      </c>
      <c r="E168" s="3" t="s">
        <v>189</v>
      </c>
      <c r="F168" s="8" t="s">
        <v>10</v>
      </c>
      <c r="G168" s="8" t="s">
        <v>492</v>
      </c>
      <c r="H168" s="8" t="s">
        <v>87</v>
      </c>
      <c r="I168" s="8" t="s">
        <v>7</v>
      </c>
      <c r="J168" s="3" t="s">
        <v>6</v>
      </c>
      <c r="K168" s="8" t="s">
        <v>50</v>
      </c>
      <c r="L168" s="3">
        <v>30</v>
      </c>
      <c r="M168" s="3" t="s">
        <v>491</v>
      </c>
      <c r="N168" s="14">
        <v>45076</v>
      </c>
      <c r="O168" s="6">
        <v>20232110089281</v>
      </c>
      <c r="P168" s="7">
        <v>45093</v>
      </c>
      <c r="Q168" s="6">
        <f>R168-1</f>
        <v>12</v>
      </c>
      <c r="R168" s="6">
        <f>NETWORKDAYS(N168,P168,AL168:AO168:AP168:AQ168:AR168:AS168:AT168:AU168:AV168:AW168:AX168:AY168)</f>
        <v>13</v>
      </c>
      <c r="S168" s="9" t="s">
        <v>18</v>
      </c>
      <c r="T168" s="8" t="s">
        <v>490</v>
      </c>
      <c r="U168" s="15">
        <v>45093</v>
      </c>
      <c r="V168" s="8" t="s">
        <v>2</v>
      </c>
      <c r="W168" s="8" t="s">
        <v>16</v>
      </c>
      <c r="X168" s="8" t="s">
        <v>1</v>
      </c>
      <c r="Y168" s="8" t="s">
        <v>1</v>
      </c>
      <c r="AL168" s="2">
        <v>44935</v>
      </c>
      <c r="AM168" s="2">
        <v>45005</v>
      </c>
      <c r="AN168" s="2">
        <v>45022</v>
      </c>
      <c r="AO168" s="2">
        <v>45023</v>
      </c>
      <c r="AP168" s="2">
        <v>45047</v>
      </c>
      <c r="AQ168" s="2">
        <v>45068</v>
      </c>
      <c r="AR168" s="2">
        <v>45089</v>
      </c>
      <c r="AS168" s="2">
        <v>45096</v>
      </c>
      <c r="AT168" s="2">
        <v>45110</v>
      </c>
      <c r="AU168" s="2">
        <v>45127</v>
      </c>
      <c r="AV168" s="2">
        <v>45145</v>
      </c>
      <c r="AW168" s="2">
        <v>45159</v>
      </c>
      <c r="AX168" s="2">
        <v>45215</v>
      </c>
      <c r="AY168" s="2">
        <v>45236</v>
      </c>
    </row>
    <row r="169" spans="1:51" ht="56.25" x14ac:dyDescent="0.25">
      <c r="A169" s="3" t="s">
        <v>15</v>
      </c>
      <c r="B169" s="8" t="s">
        <v>436</v>
      </c>
      <c r="C169" s="8" t="s">
        <v>84</v>
      </c>
      <c r="D169" s="8" t="s">
        <v>489</v>
      </c>
      <c r="E169" s="8" t="s">
        <v>28</v>
      </c>
      <c r="F169" s="8" t="s">
        <v>10</v>
      </c>
      <c r="G169" s="8" t="s">
        <v>488</v>
      </c>
      <c r="H169" s="8" t="s">
        <v>136</v>
      </c>
      <c r="I169" s="8" t="s">
        <v>7</v>
      </c>
      <c r="J169" s="3" t="s">
        <v>93</v>
      </c>
      <c r="K169" s="8" t="s">
        <v>50</v>
      </c>
      <c r="L169" s="3">
        <v>30</v>
      </c>
      <c r="M169" s="3" t="s">
        <v>487</v>
      </c>
      <c r="N169" s="14">
        <v>45076</v>
      </c>
      <c r="O169" s="6">
        <v>20232150089651</v>
      </c>
      <c r="P169" s="7">
        <v>45098</v>
      </c>
      <c r="Q169" s="6">
        <f>R169-1</f>
        <v>14</v>
      </c>
      <c r="R169" s="6">
        <f>NETWORKDAYS(N169,P169,AL169:AO169:AP169:AQ169:AR169:AS169:AT169:AU169:AV169:AW169:AX169:AY169)</f>
        <v>15</v>
      </c>
      <c r="S169" s="9" t="s">
        <v>18</v>
      </c>
      <c r="T169" s="8"/>
      <c r="U169" s="13">
        <v>45112</v>
      </c>
      <c r="V169" s="8" t="s">
        <v>2</v>
      </c>
      <c r="W169" s="8" t="s">
        <v>16</v>
      </c>
      <c r="X169" s="8"/>
      <c r="Y169" s="8" t="s">
        <v>486</v>
      </c>
      <c r="AL169" s="2">
        <v>44935</v>
      </c>
      <c r="AM169" s="2">
        <v>45005</v>
      </c>
      <c r="AN169" s="2">
        <v>45022</v>
      </c>
      <c r="AO169" s="2">
        <v>45023</v>
      </c>
      <c r="AP169" s="2">
        <v>45047</v>
      </c>
      <c r="AQ169" s="2">
        <v>45068</v>
      </c>
      <c r="AR169" s="2">
        <v>45089</v>
      </c>
      <c r="AS169" s="2">
        <v>45096</v>
      </c>
      <c r="AT169" s="2">
        <v>45110</v>
      </c>
      <c r="AU169" s="2">
        <v>45127</v>
      </c>
      <c r="AV169" s="2">
        <v>45145</v>
      </c>
      <c r="AW169" s="2">
        <v>45159</v>
      </c>
      <c r="AX169" s="2">
        <v>45215</v>
      </c>
      <c r="AY169" s="2">
        <v>45236</v>
      </c>
    </row>
    <row r="170" spans="1:51" ht="45" x14ac:dyDescent="0.25">
      <c r="A170" s="3" t="s">
        <v>15</v>
      </c>
      <c r="B170" s="8" t="s">
        <v>436</v>
      </c>
      <c r="C170" s="3" t="s">
        <v>140</v>
      </c>
      <c r="D170" s="8" t="s">
        <v>485</v>
      </c>
      <c r="E170" s="3" t="s">
        <v>189</v>
      </c>
      <c r="F170" s="3" t="s">
        <v>27</v>
      </c>
      <c r="G170" s="8" t="s">
        <v>484</v>
      </c>
      <c r="H170" s="8" t="s">
        <v>87</v>
      </c>
      <c r="I170" s="8" t="s">
        <v>7</v>
      </c>
      <c r="J170" s="3" t="s">
        <v>6</v>
      </c>
      <c r="K170" s="8" t="s">
        <v>25</v>
      </c>
      <c r="L170" s="3">
        <v>15</v>
      </c>
      <c r="M170" s="3" t="s">
        <v>483</v>
      </c>
      <c r="N170" s="14">
        <v>45076</v>
      </c>
      <c r="O170" s="6">
        <v>20232110090061</v>
      </c>
      <c r="P170" s="7">
        <v>45104</v>
      </c>
      <c r="Q170" s="6">
        <f>R170-1</f>
        <v>18</v>
      </c>
      <c r="R170" s="6">
        <f>NETWORKDAYS(N170,P170,AL170:AO170:AP170:AQ170:AR170:AS170:AT170:AU170:AV170:AW170:AX170:AY170)</f>
        <v>19</v>
      </c>
      <c r="S170" s="11" t="s">
        <v>217</v>
      </c>
      <c r="T170" s="8" t="s">
        <v>482</v>
      </c>
      <c r="U170" s="15">
        <v>45104</v>
      </c>
      <c r="V170" s="8" t="s">
        <v>2</v>
      </c>
      <c r="W170" s="8" t="s">
        <v>16</v>
      </c>
      <c r="X170" s="8" t="s">
        <v>1</v>
      </c>
      <c r="Y170" s="8" t="s">
        <v>1</v>
      </c>
      <c r="AL170" s="2">
        <v>44935</v>
      </c>
      <c r="AM170" s="2">
        <v>45005</v>
      </c>
      <c r="AN170" s="2">
        <v>45022</v>
      </c>
      <c r="AO170" s="2">
        <v>45023</v>
      </c>
      <c r="AP170" s="2">
        <v>45047</v>
      </c>
      <c r="AQ170" s="2">
        <v>45068</v>
      </c>
      <c r="AR170" s="2">
        <v>45089</v>
      </c>
      <c r="AS170" s="2">
        <v>45096</v>
      </c>
      <c r="AT170" s="2">
        <v>45110</v>
      </c>
      <c r="AU170" s="2">
        <v>45127</v>
      </c>
      <c r="AV170" s="2">
        <v>45145</v>
      </c>
      <c r="AW170" s="2">
        <v>45159</v>
      </c>
      <c r="AX170" s="2">
        <v>45215</v>
      </c>
      <c r="AY170" s="2">
        <v>45236</v>
      </c>
    </row>
    <row r="171" spans="1:51" ht="45" x14ac:dyDescent="0.25">
      <c r="A171" s="3" t="s">
        <v>15</v>
      </c>
      <c r="B171" s="8" t="s">
        <v>436</v>
      </c>
      <c r="C171" s="8" t="s">
        <v>13</v>
      </c>
      <c r="D171" s="8" t="s">
        <v>481</v>
      </c>
      <c r="E171" s="8" t="s">
        <v>11</v>
      </c>
      <c r="F171" s="8" t="s">
        <v>10</v>
      </c>
      <c r="G171" s="8" t="s">
        <v>480</v>
      </c>
      <c r="H171" s="8" t="s">
        <v>203</v>
      </c>
      <c r="I171" s="8" t="s">
        <v>7</v>
      </c>
      <c r="J171" s="3" t="s">
        <v>55</v>
      </c>
      <c r="K171" s="8" t="s">
        <v>5</v>
      </c>
      <c r="L171" s="3">
        <v>15</v>
      </c>
      <c r="M171" s="3" t="s">
        <v>479</v>
      </c>
      <c r="N171" s="14">
        <v>45076</v>
      </c>
      <c r="O171" s="6"/>
      <c r="P171" s="7">
        <v>45117</v>
      </c>
      <c r="Q171" s="6">
        <f>R171-1</f>
        <v>26</v>
      </c>
      <c r="R171" s="6">
        <f>NETWORKDAYS(N171,P171,AL171:AO171:AP171:AQ171:AR171:AS171:AT171:AU171:AV171:AW171:AX171:AY171)</f>
        <v>27</v>
      </c>
      <c r="S171" s="10" t="s">
        <v>31</v>
      </c>
      <c r="T171" s="8"/>
      <c r="U171" s="8"/>
      <c r="V171" s="8"/>
      <c r="W171" s="8"/>
      <c r="X171" s="8"/>
      <c r="Y171" s="8"/>
      <c r="AL171" s="2">
        <v>44935</v>
      </c>
      <c r="AM171" s="2">
        <v>45005</v>
      </c>
      <c r="AN171" s="2">
        <v>45022</v>
      </c>
      <c r="AO171" s="2">
        <v>45023</v>
      </c>
      <c r="AP171" s="2">
        <v>45047</v>
      </c>
      <c r="AQ171" s="2">
        <v>45068</v>
      </c>
      <c r="AR171" s="2">
        <v>45089</v>
      </c>
      <c r="AS171" s="2">
        <v>45096</v>
      </c>
      <c r="AT171" s="2">
        <v>45110</v>
      </c>
      <c r="AU171" s="2">
        <v>45127</v>
      </c>
      <c r="AV171" s="2">
        <v>45145</v>
      </c>
      <c r="AW171" s="2">
        <v>45159</v>
      </c>
      <c r="AX171" s="2">
        <v>45215</v>
      </c>
      <c r="AY171" s="2">
        <v>45236</v>
      </c>
    </row>
    <row r="172" spans="1:51" ht="67.5" x14ac:dyDescent="0.25">
      <c r="A172" s="3" t="s">
        <v>15</v>
      </c>
      <c r="B172" s="8" t="s">
        <v>436</v>
      </c>
      <c r="C172" s="8" t="s">
        <v>75</v>
      </c>
      <c r="D172" s="8" t="s">
        <v>478</v>
      </c>
      <c r="E172" s="8" t="s">
        <v>28</v>
      </c>
      <c r="F172" s="3" t="s">
        <v>82</v>
      </c>
      <c r="G172" s="8" t="s">
        <v>477</v>
      </c>
      <c r="H172" s="8" t="s">
        <v>64</v>
      </c>
      <c r="I172" s="8" t="s">
        <v>7</v>
      </c>
      <c r="J172" s="3" t="s">
        <v>153</v>
      </c>
      <c r="K172" s="8" t="s">
        <v>25</v>
      </c>
      <c r="L172" s="3">
        <v>15</v>
      </c>
      <c r="M172" s="3" t="s">
        <v>476</v>
      </c>
      <c r="N172" s="14">
        <v>45076</v>
      </c>
      <c r="O172" s="6"/>
      <c r="P172" s="7">
        <v>45117</v>
      </c>
      <c r="Q172" s="6">
        <f>R172-1</f>
        <v>26</v>
      </c>
      <c r="R172" s="6">
        <f>NETWORKDAYS(N172,P172,AL172:AO172:AP172:AQ172:AR172:AS172:AT172:AU172:AV172:AW172:AX172:AY172)</f>
        <v>27</v>
      </c>
      <c r="S172" s="10" t="s">
        <v>31</v>
      </c>
      <c r="T172" s="8"/>
      <c r="U172" s="8"/>
      <c r="V172" s="8"/>
      <c r="W172" s="8"/>
      <c r="X172" s="8"/>
      <c r="Y172" s="8"/>
      <c r="AL172" s="2">
        <v>44935</v>
      </c>
      <c r="AM172" s="2">
        <v>45005</v>
      </c>
      <c r="AN172" s="2">
        <v>45022</v>
      </c>
      <c r="AO172" s="2">
        <v>45023</v>
      </c>
      <c r="AP172" s="2">
        <v>45047</v>
      </c>
      <c r="AQ172" s="2">
        <v>45068</v>
      </c>
      <c r="AR172" s="2">
        <v>45089</v>
      </c>
      <c r="AS172" s="2">
        <v>45096</v>
      </c>
      <c r="AT172" s="2">
        <v>45110</v>
      </c>
      <c r="AU172" s="2">
        <v>45127</v>
      </c>
      <c r="AV172" s="2">
        <v>45145</v>
      </c>
      <c r="AW172" s="2">
        <v>45159</v>
      </c>
      <c r="AX172" s="2">
        <v>45215</v>
      </c>
      <c r="AY172" s="2">
        <v>45236</v>
      </c>
    </row>
    <row r="173" spans="1:51" ht="45" x14ac:dyDescent="0.25">
      <c r="A173" s="3" t="s">
        <v>15</v>
      </c>
      <c r="B173" s="8" t="s">
        <v>436</v>
      </c>
      <c r="C173" s="8" t="s">
        <v>67</v>
      </c>
      <c r="D173" s="8" t="s">
        <v>475</v>
      </c>
      <c r="E173" s="8" t="s">
        <v>58</v>
      </c>
      <c r="F173" s="8" t="s">
        <v>10</v>
      </c>
      <c r="G173" s="8" t="s">
        <v>474</v>
      </c>
      <c r="H173" s="8" t="s">
        <v>459</v>
      </c>
      <c r="I173" s="8" t="s">
        <v>7</v>
      </c>
      <c r="J173" s="3" t="s">
        <v>93</v>
      </c>
      <c r="K173" s="8" t="s">
        <v>50</v>
      </c>
      <c r="L173" s="3">
        <v>30</v>
      </c>
      <c r="M173" s="3" t="s">
        <v>473</v>
      </c>
      <c r="N173" s="14">
        <v>45076</v>
      </c>
      <c r="O173" s="6">
        <v>20232150089691</v>
      </c>
      <c r="P173" s="7">
        <v>45098</v>
      </c>
      <c r="Q173" s="6">
        <f>R173-1</f>
        <v>14</v>
      </c>
      <c r="R173" s="6">
        <f>NETWORKDAYS(N173,P173,AL173:AO173:AP173:AQ173:AR173:AS173:AT173:AU173:AV173:AW173:AX173:AY173)</f>
        <v>15</v>
      </c>
      <c r="S173" s="9" t="s">
        <v>18</v>
      </c>
      <c r="T173" s="8" t="s">
        <v>472</v>
      </c>
      <c r="U173" s="15">
        <v>45111</v>
      </c>
      <c r="V173" s="8" t="s">
        <v>2</v>
      </c>
      <c r="W173" s="8" t="s">
        <v>16</v>
      </c>
      <c r="X173" s="8" t="s">
        <v>1</v>
      </c>
      <c r="Y173" s="8" t="s">
        <v>1</v>
      </c>
      <c r="AL173" s="2">
        <v>44935</v>
      </c>
      <c r="AM173" s="2">
        <v>45005</v>
      </c>
      <c r="AN173" s="2">
        <v>45022</v>
      </c>
      <c r="AO173" s="2">
        <v>45023</v>
      </c>
      <c r="AP173" s="2">
        <v>45047</v>
      </c>
      <c r="AQ173" s="2">
        <v>45068</v>
      </c>
      <c r="AR173" s="2">
        <v>45089</v>
      </c>
      <c r="AS173" s="2">
        <v>45096</v>
      </c>
      <c r="AT173" s="2">
        <v>45110</v>
      </c>
      <c r="AU173" s="2">
        <v>45127</v>
      </c>
      <c r="AV173" s="2">
        <v>45145</v>
      </c>
      <c r="AW173" s="2">
        <v>45159</v>
      </c>
      <c r="AX173" s="2">
        <v>45215</v>
      </c>
      <c r="AY173" s="2">
        <v>45236</v>
      </c>
    </row>
    <row r="174" spans="1:51" ht="56.25" x14ac:dyDescent="0.25">
      <c r="A174" s="3" t="s">
        <v>15</v>
      </c>
      <c r="B174" s="8" t="s">
        <v>436</v>
      </c>
      <c r="C174" s="3" t="s">
        <v>41</v>
      </c>
      <c r="D174" s="8" t="s">
        <v>471</v>
      </c>
      <c r="E174" s="8" t="s">
        <v>39</v>
      </c>
      <c r="F174" s="3" t="s">
        <v>122</v>
      </c>
      <c r="G174" s="8" t="s">
        <v>470</v>
      </c>
      <c r="H174" s="8" t="s">
        <v>127</v>
      </c>
      <c r="I174" s="8" t="s">
        <v>7</v>
      </c>
      <c r="J174" s="3" t="s">
        <v>63</v>
      </c>
      <c r="K174" s="8" t="s">
        <v>33</v>
      </c>
      <c r="L174" s="3">
        <v>10</v>
      </c>
      <c r="M174" s="3" t="s">
        <v>469</v>
      </c>
      <c r="N174" s="14">
        <v>45076</v>
      </c>
      <c r="O174" s="6">
        <v>20232120088421</v>
      </c>
      <c r="P174" s="7">
        <v>45132</v>
      </c>
      <c r="Q174" s="6">
        <f>R174-1</f>
        <v>36</v>
      </c>
      <c r="R174" s="6">
        <f>NETWORKDAYS(N174,P174,AL174:AO174:AP174:AQ174:AR174:AS174:AT174:AU174:AV174:AW174:AX174:AY174)</f>
        <v>37</v>
      </c>
      <c r="S174" s="10" t="s">
        <v>31</v>
      </c>
      <c r="T174" s="8" t="s">
        <v>468</v>
      </c>
      <c r="U174" s="4">
        <v>45132</v>
      </c>
      <c r="V174" s="8" t="s">
        <v>2</v>
      </c>
      <c r="W174" s="8"/>
      <c r="X174" s="8"/>
      <c r="Y174" s="8" t="s">
        <v>467</v>
      </c>
      <c r="AL174" s="2">
        <v>44935</v>
      </c>
      <c r="AM174" s="2">
        <v>45005</v>
      </c>
      <c r="AN174" s="2">
        <v>45022</v>
      </c>
      <c r="AO174" s="2">
        <v>45023</v>
      </c>
      <c r="AP174" s="2">
        <v>45047</v>
      </c>
      <c r="AQ174" s="2">
        <v>45068</v>
      </c>
      <c r="AR174" s="2">
        <v>45089</v>
      </c>
      <c r="AS174" s="2">
        <v>45096</v>
      </c>
      <c r="AT174" s="2">
        <v>45110</v>
      </c>
      <c r="AU174" s="2">
        <v>45127</v>
      </c>
      <c r="AV174" s="2">
        <v>45145</v>
      </c>
      <c r="AW174" s="2">
        <v>45159</v>
      </c>
      <c r="AX174" s="2">
        <v>45215</v>
      </c>
      <c r="AY174" s="2">
        <v>45236</v>
      </c>
    </row>
    <row r="175" spans="1:51" ht="45" x14ac:dyDescent="0.25">
      <c r="A175" s="3" t="s">
        <v>15</v>
      </c>
      <c r="B175" s="8" t="s">
        <v>436</v>
      </c>
      <c r="C175" s="8" t="s">
        <v>60</v>
      </c>
      <c r="D175" s="8" t="s">
        <v>466</v>
      </c>
      <c r="E175" s="8" t="s">
        <v>11</v>
      </c>
      <c r="F175" s="8" t="s">
        <v>73</v>
      </c>
      <c r="G175" s="8" t="s">
        <v>465</v>
      </c>
      <c r="H175" s="8" t="s">
        <v>464</v>
      </c>
      <c r="I175" s="8" t="s">
        <v>7</v>
      </c>
      <c r="J175" s="3" t="s">
        <v>55</v>
      </c>
      <c r="K175" s="8" t="s">
        <v>62</v>
      </c>
      <c r="L175" s="3">
        <v>10</v>
      </c>
      <c r="M175" s="3" t="s">
        <v>463</v>
      </c>
      <c r="N175" s="14">
        <v>45076</v>
      </c>
      <c r="O175" s="6" t="s">
        <v>462</v>
      </c>
      <c r="P175" s="7">
        <v>45085</v>
      </c>
      <c r="Q175" s="6">
        <f>R175-1</f>
        <v>7</v>
      </c>
      <c r="R175" s="6">
        <f>NETWORKDAYS(N175,P175,AL175:AO175:AP175:AQ175:AR175:AS175:AT175:AU175:AV175:AW175:AX175:AY175)</f>
        <v>8</v>
      </c>
      <c r="S175" s="9" t="s">
        <v>18</v>
      </c>
      <c r="T175" s="8" t="s">
        <v>461</v>
      </c>
      <c r="U175" s="8" t="s">
        <v>1</v>
      </c>
      <c r="V175" s="8" t="s">
        <v>90</v>
      </c>
      <c r="W175" s="8" t="s">
        <v>16</v>
      </c>
      <c r="X175" s="8" t="s">
        <v>1</v>
      </c>
      <c r="Y175" s="8" t="s">
        <v>222</v>
      </c>
      <c r="AL175" s="2">
        <v>44935</v>
      </c>
      <c r="AM175" s="2">
        <v>45005</v>
      </c>
      <c r="AN175" s="2">
        <v>45022</v>
      </c>
      <c r="AO175" s="2">
        <v>45023</v>
      </c>
      <c r="AP175" s="2">
        <v>45047</v>
      </c>
      <c r="AQ175" s="2">
        <v>45068</v>
      </c>
      <c r="AR175" s="2">
        <v>45089</v>
      </c>
      <c r="AS175" s="2">
        <v>45096</v>
      </c>
      <c r="AT175" s="2">
        <v>45110</v>
      </c>
      <c r="AU175" s="2">
        <v>45127</v>
      </c>
      <c r="AV175" s="2">
        <v>45145</v>
      </c>
      <c r="AW175" s="2">
        <v>45159</v>
      </c>
      <c r="AX175" s="2">
        <v>45215</v>
      </c>
      <c r="AY175" s="2">
        <v>45236</v>
      </c>
    </row>
    <row r="176" spans="1:51" ht="45" x14ac:dyDescent="0.25">
      <c r="A176" s="3" t="s">
        <v>15</v>
      </c>
      <c r="B176" s="8" t="s">
        <v>436</v>
      </c>
      <c r="C176" s="3" t="s">
        <v>115</v>
      </c>
      <c r="D176" s="8" t="s">
        <v>226</v>
      </c>
      <c r="E176" s="3" t="s">
        <v>189</v>
      </c>
      <c r="F176" s="8" t="s">
        <v>10</v>
      </c>
      <c r="G176" s="8" t="s">
        <v>460</v>
      </c>
      <c r="H176" s="8" t="s">
        <v>459</v>
      </c>
      <c r="I176" s="8" t="s">
        <v>7</v>
      </c>
      <c r="J176" s="3" t="s">
        <v>93</v>
      </c>
      <c r="K176" s="8" t="s">
        <v>50</v>
      </c>
      <c r="L176" s="3">
        <v>30</v>
      </c>
      <c r="M176" s="3" t="s">
        <v>458</v>
      </c>
      <c r="N176" s="14">
        <v>45077</v>
      </c>
      <c r="O176" s="6">
        <v>20232150088501</v>
      </c>
      <c r="P176" s="7">
        <v>45085</v>
      </c>
      <c r="Q176" s="6">
        <f>R176-1</f>
        <v>6</v>
      </c>
      <c r="R176" s="6">
        <f>NETWORKDAYS(N176,P176,AL176:AO176:AP176:AQ176:AR176:AS176:AT176:AU176:AV176:AW176:AX176:AY176)</f>
        <v>7</v>
      </c>
      <c r="S176" s="9" t="s">
        <v>18</v>
      </c>
      <c r="T176" s="8" t="s">
        <v>457</v>
      </c>
      <c r="U176" s="15">
        <v>45111</v>
      </c>
      <c r="V176" s="8" t="s">
        <v>2</v>
      </c>
      <c r="W176" s="8" t="s">
        <v>16</v>
      </c>
      <c r="X176" s="8" t="s">
        <v>1</v>
      </c>
      <c r="Y176" s="8" t="s">
        <v>1</v>
      </c>
      <c r="AL176" s="2">
        <v>44935</v>
      </c>
      <c r="AM176" s="2">
        <v>45005</v>
      </c>
      <c r="AN176" s="2">
        <v>45022</v>
      </c>
      <c r="AO176" s="2">
        <v>45023</v>
      </c>
      <c r="AP176" s="2">
        <v>45047</v>
      </c>
      <c r="AQ176" s="2">
        <v>45068</v>
      </c>
      <c r="AR176" s="2">
        <v>45089</v>
      </c>
      <c r="AS176" s="2">
        <v>45096</v>
      </c>
      <c r="AT176" s="2">
        <v>45110</v>
      </c>
      <c r="AU176" s="2">
        <v>45127</v>
      </c>
      <c r="AV176" s="2">
        <v>45145</v>
      </c>
      <c r="AW176" s="2">
        <v>45159</v>
      </c>
      <c r="AX176" s="2">
        <v>45215</v>
      </c>
      <c r="AY176" s="2">
        <v>45236</v>
      </c>
    </row>
    <row r="177" spans="1:51" ht="45" x14ac:dyDescent="0.25">
      <c r="A177" s="3" t="s">
        <v>15</v>
      </c>
      <c r="B177" s="8" t="s">
        <v>436</v>
      </c>
      <c r="C177" s="3" t="s">
        <v>41</v>
      </c>
      <c r="D177" s="8" t="s">
        <v>456</v>
      </c>
      <c r="E177" s="8" t="s">
        <v>58</v>
      </c>
      <c r="F177" s="8" t="s">
        <v>73</v>
      </c>
      <c r="G177" s="8" t="s">
        <v>455</v>
      </c>
      <c r="H177" s="8" t="s">
        <v>248</v>
      </c>
      <c r="I177" s="8" t="s">
        <v>7</v>
      </c>
      <c r="J177" s="3" t="s">
        <v>55</v>
      </c>
      <c r="K177" s="8" t="s">
        <v>25</v>
      </c>
      <c r="L177" s="3">
        <v>15</v>
      </c>
      <c r="M177" s="3" t="s">
        <v>454</v>
      </c>
      <c r="N177" s="14">
        <v>45077</v>
      </c>
      <c r="O177" s="6"/>
      <c r="P177" s="7">
        <v>45117</v>
      </c>
      <c r="Q177" s="6">
        <f>R177-1</f>
        <v>25</v>
      </c>
      <c r="R177" s="6">
        <f>NETWORKDAYS(N177,P177,AL177:AO177:AP177:AQ177:AR177:AS177:AT177:AU177:AV177:AW177:AX177:AY177)</f>
        <v>26</v>
      </c>
      <c r="S177" s="10" t="s">
        <v>31</v>
      </c>
      <c r="T177" s="8"/>
      <c r="U177" s="13"/>
      <c r="V177" s="8"/>
      <c r="W177" s="8"/>
      <c r="X177" s="8"/>
      <c r="Y177" s="8"/>
      <c r="AL177" s="2">
        <v>44935</v>
      </c>
      <c r="AM177" s="2">
        <v>45005</v>
      </c>
      <c r="AN177" s="2">
        <v>45022</v>
      </c>
      <c r="AO177" s="2">
        <v>45023</v>
      </c>
      <c r="AP177" s="2">
        <v>45047</v>
      </c>
      <c r="AQ177" s="2">
        <v>45068</v>
      </c>
      <c r="AR177" s="2">
        <v>45089</v>
      </c>
      <c r="AS177" s="2">
        <v>45096</v>
      </c>
      <c r="AT177" s="2">
        <v>45110</v>
      </c>
      <c r="AU177" s="2">
        <v>45127</v>
      </c>
      <c r="AV177" s="2">
        <v>45145</v>
      </c>
      <c r="AW177" s="2">
        <v>45159</v>
      </c>
      <c r="AX177" s="2">
        <v>45215</v>
      </c>
      <c r="AY177" s="2">
        <v>45236</v>
      </c>
    </row>
    <row r="178" spans="1:51" ht="45" x14ac:dyDescent="0.25">
      <c r="A178" s="3" t="s">
        <v>15</v>
      </c>
      <c r="B178" s="8" t="s">
        <v>436</v>
      </c>
      <c r="C178" s="8" t="s">
        <v>67</v>
      </c>
      <c r="D178" s="8" t="s">
        <v>453</v>
      </c>
      <c r="E178" s="8" t="s">
        <v>11</v>
      </c>
      <c r="F178" s="3" t="s">
        <v>138</v>
      </c>
      <c r="G178" s="8" t="s">
        <v>452</v>
      </c>
      <c r="H178" s="8" t="s">
        <v>311</v>
      </c>
      <c r="I178" s="8" t="s">
        <v>7</v>
      </c>
      <c r="J178" s="3" t="s">
        <v>93</v>
      </c>
      <c r="K178" s="8" t="s">
        <v>5</v>
      </c>
      <c r="L178" s="3">
        <v>15</v>
      </c>
      <c r="M178" s="3" t="s">
        <v>451</v>
      </c>
      <c r="N178" s="14">
        <v>45077</v>
      </c>
      <c r="O178" s="6">
        <v>20232110087081</v>
      </c>
      <c r="P178" s="7">
        <v>45085</v>
      </c>
      <c r="Q178" s="6">
        <f>R178-1</f>
        <v>6</v>
      </c>
      <c r="R178" s="6">
        <f>NETWORKDAYS(N178,P178,AL178:AO178:AP178:AQ178:AR178:AS178:AT178:AU178:AV178:AW178:AX178:AY178)</f>
        <v>7</v>
      </c>
      <c r="S178" s="9" t="s">
        <v>18</v>
      </c>
      <c r="T178" s="8" t="s">
        <v>450</v>
      </c>
      <c r="U178" s="8"/>
      <c r="V178" s="8"/>
      <c r="W178" s="8"/>
      <c r="X178" s="8"/>
      <c r="Y178" s="8"/>
      <c r="AL178" s="2">
        <v>44935</v>
      </c>
      <c r="AM178" s="2">
        <v>45005</v>
      </c>
      <c r="AN178" s="2">
        <v>45022</v>
      </c>
      <c r="AO178" s="2">
        <v>45023</v>
      </c>
      <c r="AP178" s="2">
        <v>45047</v>
      </c>
      <c r="AQ178" s="2">
        <v>45068</v>
      </c>
      <c r="AR178" s="2">
        <v>45089</v>
      </c>
      <c r="AS178" s="2">
        <v>45096</v>
      </c>
      <c r="AT178" s="2">
        <v>45110</v>
      </c>
      <c r="AU178" s="2">
        <v>45127</v>
      </c>
      <c r="AV178" s="2">
        <v>45145</v>
      </c>
      <c r="AW178" s="2">
        <v>45159</v>
      </c>
      <c r="AX178" s="2">
        <v>45215</v>
      </c>
      <c r="AY178" s="2">
        <v>45236</v>
      </c>
    </row>
    <row r="179" spans="1:51" ht="22.5" x14ac:dyDescent="0.25">
      <c r="A179" s="3" t="s">
        <v>15</v>
      </c>
      <c r="B179" s="8" t="s">
        <v>308</v>
      </c>
      <c r="C179" s="8" t="s">
        <v>84</v>
      </c>
      <c r="D179" s="8" t="s">
        <v>449</v>
      </c>
      <c r="E179" s="8" t="s">
        <v>58</v>
      </c>
      <c r="F179" s="8" t="s">
        <v>10</v>
      </c>
      <c r="G179" s="8" t="s">
        <v>448</v>
      </c>
      <c r="H179" s="8" t="s">
        <v>106</v>
      </c>
      <c r="I179" s="3" t="s">
        <v>35</v>
      </c>
      <c r="J179" s="3" t="s">
        <v>34</v>
      </c>
      <c r="K179" s="8" t="s">
        <v>62</v>
      </c>
      <c r="L179" s="3">
        <v>10</v>
      </c>
      <c r="M179" s="3" t="s">
        <v>447</v>
      </c>
      <c r="N179" s="14">
        <v>45077</v>
      </c>
      <c r="O179" s="6"/>
      <c r="P179" s="7">
        <v>45117</v>
      </c>
      <c r="Q179" s="6">
        <f>R179-1</f>
        <v>25</v>
      </c>
      <c r="R179" s="6">
        <f>NETWORKDAYS(N179,P179,AL179:AO179:AP179:AQ179:AR179:AS179:AT179:AU179:AV179:AW179:AX179:AY179)</f>
        <v>26</v>
      </c>
      <c r="S179" s="10" t="s">
        <v>31</v>
      </c>
      <c r="T179" s="8"/>
      <c r="U179" s="8"/>
      <c r="V179" s="8"/>
      <c r="W179" s="8"/>
      <c r="X179" s="8"/>
      <c r="Y179" s="8"/>
      <c r="AL179" s="2">
        <v>44935</v>
      </c>
      <c r="AM179" s="2">
        <v>45005</v>
      </c>
      <c r="AN179" s="2">
        <v>45022</v>
      </c>
      <c r="AO179" s="2">
        <v>45023</v>
      </c>
      <c r="AP179" s="2">
        <v>45047</v>
      </c>
      <c r="AQ179" s="2">
        <v>45068</v>
      </c>
      <c r="AR179" s="2">
        <v>45089</v>
      </c>
      <c r="AS179" s="2">
        <v>45096</v>
      </c>
      <c r="AT179" s="2">
        <v>45110</v>
      </c>
      <c r="AU179" s="2">
        <v>45127</v>
      </c>
      <c r="AV179" s="2">
        <v>45145</v>
      </c>
      <c r="AW179" s="2">
        <v>45159</v>
      </c>
      <c r="AX179" s="2">
        <v>45215</v>
      </c>
      <c r="AY179" s="2">
        <v>45236</v>
      </c>
    </row>
    <row r="180" spans="1:51" ht="45" x14ac:dyDescent="0.25">
      <c r="A180" s="3" t="s">
        <v>15</v>
      </c>
      <c r="B180" s="8" t="s">
        <v>436</v>
      </c>
      <c r="C180" s="8" t="s">
        <v>48</v>
      </c>
      <c r="D180" s="8" t="s">
        <v>446</v>
      </c>
      <c r="E180" s="8" t="s">
        <v>58</v>
      </c>
      <c r="F180" s="8" t="s">
        <v>10</v>
      </c>
      <c r="G180" s="8" t="s">
        <v>445</v>
      </c>
      <c r="H180" s="8" t="s">
        <v>8</v>
      </c>
      <c r="I180" s="8" t="s">
        <v>7</v>
      </c>
      <c r="J180" s="3" t="s">
        <v>6</v>
      </c>
      <c r="K180" s="8" t="s">
        <v>25</v>
      </c>
      <c r="L180" s="3">
        <v>15</v>
      </c>
      <c r="M180" s="3" t="s">
        <v>444</v>
      </c>
      <c r="N180" s="14">
        <v>45077</v>
      </c>
      <c r="O180" s="6">
        <v>20232110090651</v>
      </c>
      <c r="P180" s="7">
        <v>45117</v>
      </c>
      <c r="Q180" s="6">
        <f>R180-1</f>
        <v>25</v>
      </c>
      <c r="R180" s="6">
        <f>NETWORKDAYS(N180,P180,AL180:AO180:AP180:AQ180:AR180:AS180:AT180:AU180:AV180:AW180:AX180:AY180)</f>
        <v>26</v>
      </c>
      <c r="S180" s="10" t="s">
        <v>31</v>
      </c>
      <c r="T180" s="8"/>
      <c r="U180" s="13">
        <v>45111</v>
      </c>
      <c r="V180" s="8" t="s">
        <v>2</v>
      </c>
      <c r="W180" s="8"/>
      <c r="X180" s="8"/>
      <c r="Y180" s="8" t="s">
        <v>185</v>
      </c>
      <c r="AL180" s="2">
        <v>44935</v>
      </c>
      <c r="AM180" s="2">
        <v>45005</v>
      </c>
      <c r="AN180" s="2">
        <v>45022</v>
      </c>
      <c r="AO180" s="2">
        <v>45023</v>
      </c>
      <c r="AP180" s="2">
        <v>45047</v>
      </c>
      <c r="AQ180" s="2">
        <v>45068</v>
      </c>
      <c r="AR180" s="2">
        <v>45089</v>
      </c>
      <c r="AS180" s="2">
        <v>45096</v>
      </c>
      <c r="AT180" s="2">
        <v>45110</v>
      </c>
      <c r="AU180" s="2">
        <v>45127</v>
      </c>
      <c r="AV180" s="2">
        <v>45145</v>
      </c>
      <c r="AW180" s="2">
        <v>45159</v>
      </c>
      <c r="AX180" s="2">
        <v>45215</v>
      </c>
      <c r="AY180" s="2">
        <v>45236</v>
      </c>
    </row>
    <row r="181" spans="1:51" ht="45" x14ac:dyDescent="0.25">
      <c r="A181" s="3" t="s">
        <v>15</v>
      </c>
      <c r="B181" s="8" t="s">
        <v>436</v>
      </c>
      <c r="C181" s="3" t="s">
        <v>115</v>
      </c>
      <c r="D181" s="8" t="s">
        <v>443</v>
      </c>
      <c r="E181" s="8" t="s">
        <v>11</v>
      </c>
      <c r="F181" s="8" t="s">
        <v>73</v>
      </c>
      <c r="G181" s="8" t="s">
        <v>249</v>
      </c>
      <c r="H181" s="8" t="s">
        <v>442</v>
      </c>
      <c r="I181" s="8" t="s">
        <v>7</v>
      </c>
      <c r="J181" s="3" t="s">
        <v>55</v>
      </c>
      <c r="K181" s="8" t="s">
        <v>25</v>
      </c>
      <c r="L181" s="3">
        <v>15</v>
      </c>
      <c r="M181" s="3" t="s">
        <v>441</v>
      </c>
      <c r="N181" s="14">
        <v>45077</v>
      </c>
      <c r="O181" s="6" t="s">
        <v>1</v>
      </c>
      <c r="P181" s="7">
        <v>45086</v>
      </c>
      <c r="Q181" s="6">
        <f>R181-1</f>
        <v>7</v>
      </c>
      <c r="R181" s="6">
        <f>NETWORKDAYS(N181,P181,AL181:AO181:AP181:AQ181:AR181:AS181:AT181:AU181:AV181:AW181:AX181:AY181)</f>
        <v>8</v>
      </c>
      <c r="S181" s="9" t="s">
        <v>18</v>
      </c>
      <c r="T181" s="8" t="s">
        <v>440</v>
      </c>
      <c r="U181" s="8" t="s">
        <v>1</v>
      </c>
      <c r="V181" s="8" t="s">
        <v>1</v>
      </c>
      <c r="W181" s="8" t="s">
        <v>16</v>
      </c>
      <c r="X181" s="8" t="s">
        <v>1</v>
      </c>
      <c r="Y181" s="8" t="s">
        <v>68</v>
      </c>
      <c r="AL181" s="2">
        <v>44935</v>
      </c>
      <c r="AM181" s="2">
        <v>45005</v>
      </c>
      <c r="AN181" s="2">
        <v>45022</v>
      </c>
      <c r="AO181" s="2">
        <v>45023</v>
      </c>
      <c r="AP181" s="2">
        <v>45047</v>
      </c>
      <c r="AQ181" s="2">
        <v>45068</v>
      </c>
      <c r="AR181" s="2">
        <v>45089</v>
      </c>
      <c r="AS181" s="2">
        <v>45096</v>
      </c>
      <c r="AT181" s="2">
        <v>45110</v>
      </c>
      <c r="AU181" s="2">
        <v>45127</v>
      </c>
      <c r="AV181" s="2">
        <v>45145</v>
      </c>
      <c r="AW181" s="2">
        <v>45159</v>
      </c>
      <c r="AX181" s="2">
        <v>45215</v>
      </c>
      <c r="AY181" s="2">
        <v>45236</v>
      </c>
    </row>
    <row r="182" spans="1:51" ht="45" x14ac:dyDescent="0.25">
      <c r="A182" s="3" t="s">
        <v>15</v>
      </c>
      <c r="B182" s="8" t="s">
        <v>436</v>
      </c>
      <c r="C182" s="3" t="s">
        <v>41</v>
      </c>
      <c r="D182" s="8" t="s">
        <v>439</v>
      </c>
      <c r="E182" s="8" t="s">
        <v>11</v>
      </c>
      <c r="F182" s="8" t="s">
        <v>10</v>
      </c>
      <c r="G182" s="8" t="s">
        <v>438</v>
      </c>
      <c r="H182" s="8" t="s">
        <v>8</v>
      </c>
      <c r="I182" s="8" t="s">
        <v>7</v>
      </c>
      <c r="J182" s="3" t="s">
        <v>6</v>
      </c>
      <c r="K182" s="8" t="s">
        <v>5</v>
      </c>
      <c r="L182" s="3">
        <v>15</v>
      </c>
      <c r="M182" s="3" t="s">
        <v>437</v>
      </c>
      <c r="N182" s="14">
        <v>45077</v>
      </c>
      <c r="O182" s="6">
        <v>20232110090571</v>
      </c>
      <c r="P182" s="7">
        <v>45117</v>
      </c>
      <c r="Q182" s="6">
        <f>R182-1</f>
        <v>25</v>
      </c>
      <c r="R182" s="6">
        <f>NETWORKDAYS(N182,P182,AL182:AO182:AP182:AQ182:AR182:AS182:AT182:AU182:AV182:AW182:AX182:AY182)</f>
        <v>26</v>
      </c>
      <c r="S182" s="10" t="s">
        <v>31</v>
      </c>
      <c r="T182" s="8"/>
      <c r="U182" s="13">
        <v>45128</v>
      </c>
      <c r="V182" s="8" t="s">
        <v>2</v>
      </c>
      <c r="W182" s="8"/>
      <c r="X182" s="8"/>
      <c r="Y182" s="8" t="s">
        <v>185</v>
      </c>
      <c r="AL182" s="2">
        <v>44935</v>
      </c>
      <c r="AM182" s="2">
        <v>45005</v>
      </c>
      <c r="AN182" s="2">
        <v>45022</v>
      </c>
      <c r="AO182" s="2">
        <v>45023</v>
      </c>
      <c r="AP182" s="2">
        <v>45047</v>
      </c>
      <c r="AQ182" s="2">
        <v>45068</v>
      </c>
      <c r="AR182" s="2">
        <v>45089</v>
      </c>
      <c r="AS182" s="2">
        <v>45096</v>
      </c>
      <c r="AT182" s="2">
        <v>45110</v>
      </c>
      <c r="AU182" s="2">
        <v>45127</v>
      </c>
      <c r="AV182" s="2">
        <v>45145</v>
      </c>
      <c r="AW182" s="2">
        <v>45159</v>
      </c>
      <c r="AX182" s="2">
        <v>45215</v>
      </c>
      <c r="AY182" s="2">
        <v>45236</v>
      </c>
    </row>
    <row r="183" spans="1:51" ht="56.25" x14ac:dyDescent="0.25">
      <c r="A183" s="3" t="s">
        <v>15</v>
      </c>
      <c r="B183" s="8" t="s">
        <v>436</v>
      </c>
      <c r="C183" s="8" t="s">
        <v>84</v>
      </c>
      <c r="D183" s="8" t="s">
        <v>435</v>
      </c>
      <c r="E183" s="8" t="s">
        <v>11</v>
      </c>
      <c r="F183" s="8" t="s">
        <v>10</v>
      </c>
      <c r="G183" s="8" t="s">
        <v>434</v>
      </c>
      <c r="H183" s="8" t="s">
        <v>8</v>
      </c>
      <c r="I183" s="8" t="s">
        <v>7</v>
      </c>
      <c r="J183" s="3" t="s">
        <v>6</v>
      </c>
      <c r="K183" s="8" t="s">
        <v>5</v>
      </c>
      <c r="L183" s="3">
        <v>15</v>
      </c>
      <c r="M183" s="3" t="s">
        <v>433</v>
      </c>
      <c r="N183" s="14">
        <v>45077</v>
      </c>
      <c r="O183" s="6">
        <v>20232110090031</v>
      </c>
      <c r="P183" s="7">
        <v>45117</v>
      </c>
      <c r="Q183" s="6">
        <f>R183-1</f>
        <v>25</v>
      </c>
      <c r="R183" s="6">
        <f>NETWORKDAYS(N183,P183,AL183:AO183:AP183:AQ183:AR183:AS183:AT183:AU183:AV183:AW183:AX183:AY183)</f>
        <v>26</v>
      </c>
      <c r="S183" s="10" t="s">
        <v>31</v>
      </c>
      <c r="T183" s="8"/>
      <c r="U183" s="13">
        <v>45104</v>
      </c>
      <c r="V183" s="8" t="s">
        <v>2</v>
      </c>
      <c r="W183" s="8"/>
      <c r="X183" s="8"/>
      <c r="Y183" s="8" t="s">
        <v>185</v>
      </c>
      <c r="AL183" s="2">
        <v>44935</v>
      </c>
      <c r="AM183" s="2">
        <v>45005</v>
      </c>
      <c r="AN183" s="2">
        <v>45022</v>
      </c>
      <c r="AO183" s="2">
        <v>45023</v>
      </c>
      <c r="AP183" s="2">
        <v>45047</v>
      </c>
      <c r="AQ183" s="2">
        <v>45068</v>
      </c>
      <c r="AR183" s="2">
        <v>45089</v>
      </c>
      <c r="AS183" s="2">
        <v>45096</v>
      </c>
      <c r="AT183" s="2">
        <v>45110</v>
      </c>
      <c r="AU183" s="2">
        <v>45127</v>
      </c>
      <c r="AV183" s="2">
        <v>45145</v>
      </c>
      <c r="AW183" s="2">
        <v>45159</v>
      </c>
      <c r="AX183" s="2">
        <v>45215</v>
      </c>
      <c r="AY183" s="2">
        <v>45236</v>
      </c>
    </row>
    <row r="184" spans="1:51" ht="56.25" x14ac:dyDescent="0.25">
      <c r="A184" s="3" t="s">
        <v>15</v>
      </c>
      <c r="B184" s="3" t="s">
        <v>14</v>
      </c>
      <c r="C184" s="3" t="s">
        <v>432</v>
      </c>
      <c r="D184" s="8" t="s">
        <v>431</v>
      </c>
      <c r="E184" s="3" t="s">
        <v>58</v>
      </c>
      <c r="F184" s="3" t="s">
        <v>10</v>
      </c>
      <c r="G184" s="8" t="s">
        <v>430</v>
      </c>
      <c r="H184" s="8" t="s">
        <v>229</v>
      </c>
      <c r="I184" s="3" t="s">
        <v>7</v>
      </c>
      <c r="J184" s="3" t="s">
        <v>93</v>
      </c>
      <c r="K184" s="8" t="s">
        <v>50</v>
      </c>
      <c r="L184" s="3">
        <v>30</v>
      </c>
      <c r="M184" s="3" t="s">
        <v>429</v>
      </c>
      <c r="N184" s="4">
        <v>45078</v>
      </c>
      <c r="O184" s="6">
        <v>20232150089781</v>
      </c>
      <c r="P184" s="7">
        <v>45100</v>
      </c>
      <c r="Q184" s="6">
        <f>R184-1</f>
        <v>14</v>
      </c>
      <c r="R184" s="6">
        <f>NETWORKDAYS(N184,P184,AL184:AO184:AP184:AQ184:AR184:AS184:AT184:AU184:AV184:AW184:AX184:AY184)</f>
        <v>15</v>
      </c>
      <c r="S184" s="9" t="s">
        <v>18</v>
      </c>
      <c r="T184" s="3" t="s">
        <v>428</v>
      </c>
      <c r="U184" s="4" t="s">
        <v>1</v>
      </c>
      <c r="V184" s="3" t="s">
        <v>90</v>
      </c>
      <c r="W184" s="3" t="s">
        <v>16</v>
      </c>
      <c r="X184" s="3" t="s">
        <v>1</v>
      </c>
      <c r="Y184" s="3" t="s">
        <v>222</v>
      </c>
      <c r="AL184" s="2">
        <v>44935</v>
      </c>
      <c r="AM184" s="2">
        <v>45005</v>
      </c>
      <c r="AN184" s="2">
        <v>45022</v>
      </c>
      <c r="AO184" s="2">
        <v>45023</v>
      </c>
      <c r="AP184" s="2">
        <v>45047</v>
      </c>
      <c r="AQ184" s="2">
        <v>45068</v>
      </c>
      <c r="AR184" s="2">
        <v>45089</v>
      </c>
      <c r="AS184" s="2">
        <v>45096</v>
      </c>
      <c r="AT184" s="2">
        <v>45110</v>
      </c>
      <c r="AU184" s="2">
        <v>45127</v>
      </c>
      <c r="AV184" s="2">
        <v>45145</v>
      </c>
      <c r="AW184" s="2">
        <v>45159</v>
      </c>
      <c r="AX184" s="2">
        <v>45215</v>
      </c>
      <c r="AY184" s="2">
        <v>45236</v>
      </c>
    </row>
    <row r="185" spans="1:51" ht="45" x14ac:dyDescent="0.25">
      <c r="A185" s="3" t="s">
        <v>15</v>
      </c>
      <c r="B185" s="3" t="s">
        <v>14</v>
      </c>
      <c r="C185" s="3" t="s">
        <v>124</v>
      </c>
      <c r="D185" s="8" t="s">
        <v>425</v>
      </c>
      <c r="E185" s="3" t="s">
        <v>11</v>
      </c>
      <c r="F185" s="3" t="s">
        <v>138</v>
      </c>
      <c r="G185" s="8" t="s">
        <v>427</v>
      </c>
      <c r="H185" s="8" t="s">
        <v>136</v>
      </c>
      <c r="I185" s="3" t="s">
        <v>7</v>
      </c>
      <c r="J185" s="3" t="s">
        <v>93</v>
      </c>
      <c r="K185" s="8" t="s">
        <v>5</v>
      </c>
      <c r="L185" s="3">
        <v>15</v>
      </c>
      <c r="M185" s="3" t="s">
        <v>426</v>
      </c>
      <c r="N185" s="4">
        <v>45078</v>
      </c>
      <c r="O185" s="6">
        <v>20232150089991</v>
      </c>
      <c r="P185" s="7">
        <v>45117</v>
      </c>
      <c r="Q185" s="6">
        <f>R185-1</f>
        <v>24</v>
      </c>
      <c r="R185" s="6">
        <f>NETWORKDAYS(N185,P185,AL185:AO185:AP185:AQ185:AR185:AS185:AT185:AU185:AV185:AW185:AX185:AY185)</f>
        <v>25</v>
      </c>
      <c r="S185" s="10" t="s">
        <v>31</v>
      </c>
      <c r="T185" s="3"/>
      <c r="U185" s="4"/>
      <c r="V185" s="3"/>
      <c r="W185" s="3"/>
      <c r="X185" s="3"/>
      <c r="Y185" s="8" t="s">
        <v>185</v>
      </c>
      <c r="AL185" s="2">
        <v>44935</v>
      </c>
      <c r="AM185" s="2">
        <v>45005</v>
      </c>
      <c r="AN185" s="2">
        <v>45022</v>
      </c>
      <c r="AO185" s="2">
        <v>45023</v>
      </c>
      <c r="AP185" s="2">
        <v>45047</v>
      </c>
      <c r="AQ185" s="2">
        <v>45068</v>
      </c>
      <c r="AR185" s="2">
        <v>45089</v>
      </c>
      <c r="AS185" s="2">
        <v>45096</v>
      </c>
      <c r="AT185" s="2">
        <v>45110</v>
      </c>
      <c r="AU185" s="2">
        <v>45127</v>
      </c>
      <c r="AV185" s="2">
        <v>45145</v>
      </c>
      <c r="AW185" s="2">
        <v>45159</v>
      </c>
      <c r="AX185" s="2">
        <v>45215</v>
      </c>
      <c r="AY185" s="2">
        <v>45236</v>
      </c>
    </row>
    <row r="186" spans="1:51" ht="45" x14ac:dyDescent="0.25">
      <c r="A186" s="3" t="s">
        <v>15</v>
      </c>
      <c r="B186" s="3" t="s">
        <v>14</v>
      </c>
      <c r="C186" s="3" t="s">
        <v>124</v>
      </c>
      <c r="D186" s="8" t="s">
        <v>425</v>
      </c>
      <c r="E186" s="3" t="s">
        <v>11</v>
      </c>
      <c r="F186" s="3" t="s">
        <v>27</v>
      </c>
      <c r="G186" s="8" t="s">
        <v>424</v>
      </c>
      <c r="H186" s="8" t="s">
        <v>136</v>
      </c>
      <c r="I186" s="3" t="s">
        <v>7</v>
      </c>
      <c r="J186" s="3" t="s">
        <v>93</v>
      </c>
      <c r="K186" s="8" t="s">
        <v>5</v>
      </c>
      <c r="L186" s="3">
        <v>15</v>
      </c>
      <c r="M186" s="3" t="s">
        <v>423</v>
      </c>
      <c r="N186" s="4">
        <v>45078</v>
      </c>
      <c r="O186" s="6" t="s">
        <v>422</v>
      </c>
      <c r="P186" s="7">
        <v>45117</v>
      </c>
      <c r="Q186" s="6">
        <f>R186-1</f>
        <v>24</v>
      </c>
      <c r="R186" s="6">
        <f>NETWORKDAYS(N186,P186,AL186:AO186:AP186:AQ186:AR186:AS186:AT186:AU186:AV186:AW186:AX186:AY186)</f>
        <v>25</v>
      </c>
      <c r="S186" s="10" t="s">
        <v>31</v>
      </c>
      <c r="T186" s="3"/>
      <c r="U186" s="4">
        <v>45112</v>
      </c>
      <c r="V186" s="3" t="s">
        <v>2</v>
      </c>
      <c r="W186" s="3" t="s">
        <v>1</v>
      </c>
      <c r="X186" s="3" t="s">
        <v>1</v>
      </c>
      <c r="Y186" s="8" t="s">
        <v>185</v>
      </c>
      <c r="AL186" s="2">
        <v>44935</v>
      </c>
      <c r="AM186" s="2">
        <v>45005</v>
      </c>
      <c r="AN186" s="2">
        <v>45022</v>
      </c>
      <c r="AO186" s="2">
        <v>45023</v>
      </c>
      <c r="AP186" s="2">
        <v>45047</v>
      </c>
      <c r="AQ186" s="2">
        <v>45068</v>
      </c>
      <c r="AR186" s="2">
        <v>45089</v>
      </c>
      <c r="AS186" s="2">
        <v>45096</v>
      </c>
      <c r="AT186" s="2">
        <v>45110</v>
      </c>
      <c r="AU186" s="2">
        <v>45127</v>
      </c>
      <c r="AV186" s="2">
        <v>45145</v>
      </c>
      <c r="AW186" s="2">
        <v>45159</v>
      </c>
      <c r="AX186" s="2">
        <v>45215</v>
      </c>
      <c r="AY186" s="2">
        <v>45236</v>
      </c>
    </row>
    <row r="187" spans="1:51" ht="112.5" x14ac:dyDescent="0.25">
      <c r="A187" s="3" t="s">
        <v>15</v>
      </c>
      <c r="B187" s="3" t="s">
        <v>14</v>
      </c>
      <c r="C187" s="3" t="s">
        <v>84</v>
      </c>
      <c r="D187" s="8" t="s">
        <v>237</v>
      </c>
      <c r="E187" s="3" t="s">
        <v>58</v>
      </c>
      <c r="F187" s="3" t="s">
        <v>10</v>
      </c>
      <c r="G187" s="8" t="s">
        <v>421</v>
      </c>
      <c r="H187" s="8" t="s">
        <v>311</v>
      </c>
      <c r="I187" s="3" t="s">
        <v>7</v>
      </c>
      <c r="J187" s="3" t="s">
        <v>93</v>
      </c>
      <c r="K187" s="8" t="s">
        <v>25</v>
      </c>
      <c r="L187" s="3">
        <v>15</v>
      </c>
      <c r="M187" s="3" t="s">
        <v>420</v>
      </c>
      <c r="N187" s="4">
        <v>45078</v>
      </c>
      <c r="O187" s="6">
        <v>20232110087941</v>
      </c>
      <c r="P187" s="7">
        <v>45085</v>
      </c>
      <c r="Q187" s="6">
        <f>R187-1</f>
        <v>5</v>
      </c>
      <c r="R187" s="6">
        <f>NETWORKDAYS(N187,P187,AL187:AO187:AP187:AQ187:AR187:AS187:AT187:AU187:AV187:AW187:AX187:AY187)</f>
        <v>6</v>
      </c>
      <c r="S187" s="9" t="s">
        <v>18</v>
      </c>
      <c r="T187" s="3" t="s">
        <v>419</v>
      </c>
      <c r="U187" s="4" t="s">
        <v>1</v>
      </c>
      <c r="V187" s="3" t="s">
        <v>90</v>
      </c>
      <c r="W187" s="3" t="s">
        <v>16</v>
      </c>
      <c r="X187" s="3" t="s">
        <v>1</v>
      </c>
      <c r="Y187" s="3" t="s">
        <v>222</v>
      </c>
      <c r="AL187" s="2">
        <v>44935</v>
      </c>
      <c r="AM187" s="2">
        <v>45005</v>
      </c>
      <c r="AN187" s="2">
        <v>45022</v>
      </c>
      <c r="AO187" s="2">
        <v>45023</v>
      </c>
      <c r="AP187" s="2">
        <v>45047</v>
      </c>
      <c r="AQ187" s="2">
        <v>45068</v>
      </c>
      <c r="AR187" s="2">
        <v>45089</v>
      </c>
      <c r="AS187" s="2">
        <v>45096</v>
      </c>
      <c r="AT187" s="2">
        <v>45110</v>
      </c>
      <c r="AU187" s="2">
        <v>45127</v>
      </c>
      <c r="AV187" s="2">
        <v>45145</v>
      </c>
      <c r="AW187" s="2">
        <v>45159</v>
      </c>
      <c r="AX187" s="2">
        <v>45215</v>
      </c>
      <c r="AY187" s="2">
        <v>45236</v>
      </c>
    </row>
    <row r="188" spans="1:51" ht="45" x14ac:dyDescent="0.25">
      <c r="A188" s="3" t="s">
        <v>15</v>
      </c>
      <c r="B188" s="3" t="s">
        <v>14</v>
      </c>
      <c r="C188" s="3" t="s">
        <v>41</v>
      </c>
      <c r="D188" s="8" t="s">
        <v>418</v>
      </c>
      <c r="E188" s="3" t="s">
        <v>189</v>
      </c>
      <c r="F188" s="3" t="s">
        <v>38</v>
      </c>
      <c r="G188" s="8" t="s">
        <v>417</v>
      </c>
      <c r="H188" s="8" t="s">
        <v>64</v>
      </c>
      <c r="I188" s="3" t="s">
        <v>7</v>
      </c>
      <c r="J188" s="3" t="s">
        <v>153</v>
      </c>
      <c r="K188" s="8" t="s">
        <v>25</v>
      </c>
      <c r="L188" s="3">
        <v>15</v>
      </c>
      <c r="M188" s="3" t="s">
        <v>416</v>
      </c>
      <c r="N188" s="4">
        <v>45078</v>
      </c>
      <c r="O188" s="6"/>
      <c r="P188" s="7">
        <v>45117</v>
      </c>
      <c r="Q188" s="6">
        <f>R188-1</f>
        <v>24</v>
      </c>
      <c r="R188" s="6">
        <f>NETWORKDAYS(N188,P188,AL188:AO188:AP188:AQ188:AR188:AS188:AT188:AU188:AV188:AW188:AX188:AY188)</f>
        <v>25</v>
      </c>
      <c r="S188" s="10" t="s">
        <v>31</v>
      </c>
      <c r="T188" s="3"/>
      <c r="U188" s="4"/>
      <c r="V188" s="3"/>
      <c r="W188" s="3"/>
      <c r="X188" s="3"/>
      <c r="Y188" s="3"/>
      <c r="AL188" s="2">
        <v>44935</v>
      </c>
      <c r="AM188" s="2">
        <v>45005</v>
      </c>
      <c r="AN188" s="2">
        <v>45022</v>
      </c>
      <c r="AO188" s="2">
        <v>45023</v>
      </c>
      <c r="AP188" s="2">
        <v>45047</v>
      </c>
      <c r="AQ188" s="2">
        <v>45068</v>
      </c>
      <c r="AR188" s="2">
        <v>45089</v>
      </c>
      <c r="AS188" s="2">
        <v>45096</v>
      </c>
      <c r="AT188" s="2">
        <v>45110</v>
      </c>
      <c r="AU188" s="2">
        <v>45127</v>
      </c>
      <c r="AV188" s="2">
        <v>45145</v>
      </c>
      <c r="AW188" s="2">
        <v>45159</v>
      </c>
      <c r="AX188" s="2">
        <v>45215</v>
      </c>
      <c r="AY188" s="2">
        <v>45236</v>
      </c>
    </row>
    <row r="189" spans="1:51" ht="45" x14ac:dyDescent="0.25">
      <c r="A189" s="3" t="s">
        <v>15</v>
      </c>
      <c r="B189" s="3" t="s">
        <v>14</v>
      </c>
      <c r="C189" s="3" t="s">
        <v>259</v>
      </c>
      <c r="D189" s="8" t="s">
        <v>415</v>
      </c>
      <c r="E189" s="3" t="s">
        <v>28</v>
      </c>
      <c r="F189" s="3" t="s">
        <v>138</v>
      </c>
      <c r="G189" s="8" t="s">
        <v>414</v>
      </c>
      <c r="H189" s="8" t="s">
        <v>136</v>
      </c>
      <c r="I189" s="3" t="s">
        <v>7</v>
      </c>
      <c r="J189" s="3" t="s">
        <v>93</v>
      </c>
      <c r="K189" s="8" t="s">
        <v>5</v>
      </c>
      <c r="L189" s="3">
        <v>15</v>
      </c>
      <c r="M189" s="3" t="s">
        <v>413</v>
      </c>
      <c r="N189" s="4">
        <v>45078</v>
      </c>
      <c r="O189" s="6" t="s">
        <v>412</v>
      </c>
      <c r="P189" s="7">
        <v>45114</v>
      </c>
      <c r="Q189" s="6">
        <f>R189-1</f>
        <v>23</v>
      </c>
      <c r="R189" s="6">
        <f>NETWORKDAYS(N189,P189,AL189:AO189:AP189:AQ189:AR189:AS189:AT189:AU189:AV189:AW189:AX189:AY189)</f>
        <v>24</v>
      </c>
      <c r="S189" s="10" t="s">
        <v>31</v>
      </c>
      <c r="T189" s="3"/>
      <c r="U189" s="4">
        <v>45113</v>
      </c>
      <c r="V189" s="3" t="s">
        <v>2</v>
      </c>
      <c r="W189" s="3" t="s">
        <v>1</v>
      </c>
      <c r="X189" s="3" t="s">
        <v>1</v>
      </c>
      <c r="Y189" s="8" t="s">
        <v>185</v>
      </c>
      <c r="AL189" s="2">
        <v>44935</v>
      </c>
      <c r="AM189" s="2">
        <v>45005</v>
      </c>
      <c r="AN189" s="2">
        <v>45022</v>
      </c>
      <c r="AO189" s="2">
        <v>45023</v>
      </c>
      <c r="AP189" s="2">
        <v>45047</v>
      </c>
      <c r="AQ189" s="2">
        <v>45068</v>
      </c>
      <c r="AR189" s="2">
        <v>45089</v>
      </c>
      <c r="AS189" s="2">
        <v>45096</v>
      </c>
      <c r="AT189" s="2">
        <v>45110</v>
      </c>
      <c r="AU189" s="2">
        <v>45127</v>
      </c>
      <c r="AV189" s="2">
        <v>45145</v>
      </c>
      <c r="AW189" s="2">
        <v>45159</v>
      </c>
      <c r="AX189" s="2">
        <v>45215</v>
      </c>
      <c r="AY189" s="2">
        <v>45236</v>
      </c>
    </row>
    <row r="190" spans="1:51" ht="45" x14ac:dyDescent="0.25">
      <c r="A190" s="3" t="s">
        <v>15</v>
      </c>
      <c r="B190" s="3" t="s">
        <v>14</v>
      </c>
      <c r="C190" s="3" t="s">
        <v>53</v>
      </c>
      <c r="D190" s="8" t="s">
        <v>411</v>
      </c>
      <c r="E190" s="3" t="s">
        <v>28</v>
      </c>
      <c r="F190" s="3" t="s">
        <v>27</v>
      </c>
      <c r="G190" s="8" t="s">
        <v>410</v>
      </c>
      <c r="H190" s="8" t="s">
        <v>132</v>
      </c>
      <c r="I190" s="3" t="s">
        <v>7</v>
      </c>
      <c r="J190" s="3" t="s">
        <v>6</v>
      </c>
      <c r="K190" s="8" t="s">
        <v>62</v>
      </c>
      <c r="L190" s="3">
        <v>10</v>
      </c>
      <c r="M190" s="3" t="s">
        <v>409</v>
      </c>
      <c r="N190" s="4">
        <v>45078</v>
      </c>
      <c r="O190" s="6">
        <v>20232110087951</v>
      </c>
      <c r="P190" s="7">
        <v>45098</v>
      </c>
      <c r="Q190" s="6">
        <f>R190-1</f>
        <v>12</v>
      </c>
      <c r="R190" s="6">
        <f>NETWORKDAYS(N190,P190,AL190:AO190:AP190:AQ190:AR190:AS190:AT190:AU190:AV190:AW190:AX190:AY190)</f>
        <v>13</v>
      </c>
      <c r="S190" s="11" t="s">
        <v>217</v>
      </c>
      <c r="T190" s="3" t="s">
        <v>408</v>
      </c>
      <c r="U190" s="4">
        <v>45098</v>
      </c>
      <c r="V190" s="3" t="s">
        <v>2</v>
      </c>
      <c r="W190" s="3" t="s">
        <v>16</v>
      </c>
      <c r="X190" s="3" t="s">
        <v>1</v>
      </c>
      <c r="Y190" s="3" t="s">
        <v>1</v>
      </c>
      <c r="AL190" s="2">
        <v>44935</v>
      </c>
      <c r="AM190" s="2">
        <v>45005</v>
      </c>
      <c r="AN190" s="2">
        <v>45022</v>
      </c>
      <c r="AO190" s="2">
        <v>45023</v>
      </c>
      <c r="AP190" s="2">
        <v>45047</v>
      </c>
      <c r="AQ190" s="2">
        <v>45068</v>
      </c>
      <c r="AR190" s="2">
        <v>45089</v>
      </c>
      <c r="AS190" s="2">
        <v>45096</v>
      </c>
      <c r="AT190" s="2">
        <v>45110</v>
      </c>
      <c r="AU190" s="2">
        <v>45127</v>
      </c>
      <c r="AV190" s="2">
        <v>45145</v>
      </c>
      <c r="AW190" s="2">
        <v>45159</v>
      </c>
      <c r="AX190" s="2">
        <v>45215</v>
      </c>
      <c r="AY190" s="2">
        <v>45236</v>
      </c>
    </row>
    <row r="191" spans="1:51" ht="45" x14ac:dyDescent="0.25">
      <c r="A191" s="3" t="s">
        <v>15</v>
      </c>
      <c r="B191" s="3" t="s">
        <v>14</v>
      </c>
      <c r="C191" s="3" t="s">
        <v>301</v>
      </c>
      <c r="D191" s="8" t="s">
        <v>407</v>
      </c>
      <c r="E191" s="3" t="s">
        <v>28</v>
      </c>
      <c r="F191" s="3" t="s">
        <v>10</v>
      </c>
      <c r="G191" s="8" t="s">
        <v>406</v>
      </c>
      <c r="H191" s="8" t="s">
        <v>87</v>
      </c>
      <c r="I191" s="3" t="s">
        <v>7</v>
      </c>
      <c r="J191" s="3" t="s">
        <v>6</v>
      </c>
      <c r="K191" s="8" t="s">
        <v>50</v>
      </c>
      <c r="L191" s="3">
        <v>30</v>
      </c>
      <c r="M191" s="3" t="s">
        <v>405</v>
      </c>
      <c r="N191" s="4">
        <v>45078</v>
      </c>
      <c r="O191" s="6">
        <v>20232110087921</v>
      </c>
      <c r="P191" s="7">
        <v>45085</v>
      </c>
      <c r="Q191" s="6">
        <f>R191-1</f>
        <v>5</v>
      </c>
      <c r="R191" s="6">
        <f>NETWORKDAYS(N191,P191,AL191:AO191:AP191:AQ191:AR191:AS191:AT191:AU191:AV191:AW191:AX191:AY191)</f>
        <v>6</v>
      </c>
      <c r="S191" s="9" t="s">
        <v>18</v>
      </c>
      <c r="T191" s="3" t="s">
        <v>404</v>
      </c>
      <c r="U191" s="4">
        <v>45085</v>
      </c>
      <c r="V191" s="3" t="s">
        <v>2</v>
      </c>
      <c r="W191" s="3" t="s">
        <v>16</v>
      </c>
      <c r="X191" s="3" t="s">
        <v>1</v>
      </c>
      <c r="Y191" s="3" t="s">
        <v>1</v>
      </c>
      <c r="AL191" s="2">
        <v>44935</v>
      </c>
      <c r="AM191" s="2">
        <v>45005</v>
      </c>
      <c r="AN191" s="2">
        <v>45022</v>
      </c>
      <c r="AO191" s="2">
        <v>45023</v>
      </c>
      <c r="AP191" s="2">
        <v>45047</v>
      </c>
      <c r="AQ191" s="2">
        <v>45068</v>
      </c>
      <c r="AR191" s="2">
        <v>45089</v>
      </c>
      <c r="AS191" s="2">
        <v>45096</v>
      </c>
      <c r="AT191" s="2">
        <v>45110</v>
      </c>
      <c r="AU191" s="2">
        <v>45127</v>
      </c>
      <c r="AV191" s="2">
        <v>45145</v>
      </c>
      <c r="AW191" s="2">
        <v>45159</v>
      </c>
      <c r="AX191" s="2">
        <v>45215</v>
      </c>
      <c r="AY191" s="2">
        <v>45236</v>
      </c>
    </row>
    <row r="192" spans="1:51" ht="33.75" x14ac:dyDescent="0.25">
      <c r="A192" s="3" t="s">
        <v>15</v>
      </c>
      <c r="B192" s="3" t="s">
        <v>14</v>
      </c>
      <c r="C192" s="3" t="s">
        <v>13</v>
      </c>
      <c r="D192" s="8" t="s">
        <v>403</v>
      </c>
      <c r="E192" s="3" t="s">
        <v>11</v>
      </c>
      <c r="F192" s="3" t="s">
        <v>122</v>
      </c>
      <c r="G192" s="8" t="s">
        <v>402</v>
      </c>
      <c r="H192" s="8" t="s">
        <v>401</v>
      </c>
      <c r="I192" s="3" t="s">
        <v>171</v>
      </c>
      <c r="J192" s="3" t="s">
        <v>234</v>
      </c>
      <c r="K192" s="8" t="s">
        <v>400</v>
      </c>
      <c r="L192" s="3">
        <v>15</v>
      </c>
      <c r="M192" s="3" t="s">
        <v>399</v>
      </c>
      <c r="N192" s="4">
        <v>45079</v>
      </c>
      <c r="O192" s="6" t="s">
        <v>398</v>
      </c>
      <c r="P192" s="7">
        <v>45085</v>
      </c>
      <c r="Q192" s="6">
        <f>R192-1</f>
        <v>4</v>
      </c>
      <c r="R192" s="6">
        <f>NETWORKDAYS(N192,P192,AL192:AO192:AP192:AQ192:AR192:AS192:AT192:AU192:AV192:AW192:AX192:AY192)</f>
        <v>5</v>
      </c>
      <c r="S192" s="9" t="s">
        <v>18</v>
      </c>
      <c r="T192" s="3" t="s">
        <v>397</v>
      </c>
      <c r="U192" s="4" t="s">
        <v>1</v>
      </c>
      <c r="V192" s="3" t="s">
        <v>2</v>
      </c>
      <c r="W192" s="3" t="s">
        <v>1</v>
      </c>
      <c r="X192" s="3" t="s">
        <v>1</v>
      </c>
      <c r="Y192" s="12" t="s">
        <v>396</v>
      </c>
      <c r="AL192" s="2">
        <v>44935</v>
      </c>
      <c r="AM192" s="2">
        <v>45005</v>
      </c>
      <c r="AN192" s="2">
        <v>45022</v>
      </c>
      <c r="AO192" s="2">
        <v>45023</v>
      </c>
      <c r="AP192" s="2">
        <v>45047</v>
      </c>
      <c r="AQ192" s="2">
        <v>45068</v>
      </c>
      <c r="AR192" s="2">
        <v>45089</v>
      </c>
      <c r="AS192" s="2">
        <v>45096</v>
      </c>
      <c r="AT192" s="2">
        <v>45110</v>
      </c>
      <c r="AU192" s="2">
        <v>45127</v>
      </c>
      <c r="AV192" s="2">
        <v>45145</v>
      </c>
      <c r="AW192" s="2">
        <v>45159</v>
      </c>
      <c r="AX192" s="2">
        <v>45215</v>
      </c>
      <c r="AY192" s="2">
        <v>45236</v>
      </c>
    </row>
    <row r="193" spans="1:51" ht="45" x14ac:dyDescent="0.25">
      <c r="A193" s="3" t="s">
        <v>15</v>
      </c>
      <c r="B193" s="3" t="s">
        <v>14</v>
      </c>
      <c r="C193" s="3" t="s">
        <v>124</v>
      </c>
      <c r="D193" s="8" t="s">
        <v>395</v>
      </c>
      <c r="E193" s="3" t="s">
        <v>58</v>
      </c>
      <c r="F193" s="3" t="s">
        <v>138</v>
      </c>
      <c r="G193" s="8" t="s">
        <v>394</v>
      </c>
      <c r="H193" s="8" t="s">
        <v>94</v>
      </c>
      <c r="I193" s="3" t="s">
        <v>7</v>
      </c>
      <c r="J193" s="3" t="s">
        <v>93</v>
      </c>
      <c r="K193" s="8" t="s">
        <v>25</v>
      </c>
      <c r="L193" s="3">
        <v>15</v>
      </c>
      <c r="M193" s="3" t="s">
        <v>393</v>
      </c>
      <c r="N193" s="4">
        <v>45079</v>
      </c>
      <c r="O193" s="6">
        <v>20232110088511</v>
      </c>
      <c r="P193" s="7">
        <v>45085</v>
      </c>
      <c r="Q193" s="6">
        <f>R193-1</f>
        <v>4</v>
      </c>
      <c r="R193" s="6">
        <f>NETWORKDAYS(N193,P193,AL193:AO193:AP193:AQ193:AR193:AS193:AT193:AU193:AV193:AW193:AX193:AY193)</f>
        <v>5</v>
      </c>
      <c r="S193" s="9" t="s">
        <v>18</v>
      </c>
      <c r="T193" s="3" t="s">
        <v>392</v>
      </c>
      <c r="U193" s="4" t="s">
        <v>1</v>
      </c>
      <c r="V193" s="3" t="s">
        <v>90</v>
      </c>
      <c r="W193" s="3" t="s">
        <v>16</v>
      </c>
      <c r="X193" s="3" t="s">
        <v>1</v>
      </c>
      <c r="Y193" s="3" t="s">
        <v>222</v>
      </c>
      <c r="AL193" s="2">
        <v>44935</v>
      </c>
      <c r="AM193" s="2">
        <v>45005</v>
      </c>
      <c r="AN193" s="2">
        <v>45022</v>
      </c>
      <c r="AO193" s="2">
        <v>45023</v>
      </c>
      <c r="AP193" s="2">
        <v>45047</v>
      </c>
      <c r="AQ193" s="2">
        <v>45068</v>
      </c>
      <c r="AR193" s="2">
        <v>45089</v>
      </c>
      <c r="AS193" s="2">
        <v>45096</v>
      </c>
      <c r="AT193" s="2">
        <v>45110</v>
      </c>
      <c r="AU193" s="2">
        <v>45127</v>
      </c>
      <c r="AV193" s="2">
        <v>45145</v>
      </c>
      <c r="AW193" s="2">
        <v>45159</v>
      </c>
      <c r="AX193" s="2">
        <v>45215</v>
      </c>
      <c r="AY193" s="2">
        <v>45236</v>
      </c>
    </row>
    <row r="194" spans="1:51" ht="45" x14ac:dyDescent="0.25">
      <c r="A194" s="3" t="s">
        <v>15</v>
      </c>
      <c r="B194" s="3" t="s">
        <v>14</v>
      </c>
      <c r="C194" s="3" t="s">
        <v>48</v>
      </c>
      <c r="D194" s="8" t="s">
        <v>391</v>
      </c>
      <c r="E194" s="3" t="s">
        <v>28</v>
      </c>
      <c r="F194" s="3" t="s">
        <v>82</v>
      </c>
      <c r="G194" s="8" t="s">
        <v>390</v>
      </c>
      <c r="H194" s="8" t="s">
        <v>64</v>
      </c>
      <c r="I194" s="3" t="s">
        <v>7</v>
      </c>
      <c r="J194" s="3" t="s">
        <v>153</v>
      </c>
      <c r="K194" s="8" t="s">
        <v>25</v>
      </c>
      <c r="L194" s="3">
        <v>15</v>
      </c>
      <c r="M194" s="3" t="s">
        <v>389</v>
      </c>
      <c r="N194" s="4">
        <v>45079</v>
      </c>
      <c r="O194" s="6"/>
      <c r="P194" s="7">
        <v>45118</v>
      </c>
      <c r="Q194" s="6">
        <f>R194-1</f>
        <v>24</v>
      </c>
      <c r="R194" s="6">
        <f>NETWORKDAYS(N194,P194,AL194:AO194:AP194:AQ194:AR194:AS194:AT194:AU194:AV194:AW194:AX194:AY194)</f>
        <v>25</v>
      </c>
      <c r="S194" s="10" t="s">
        <v>31</v>
      </c>
      <c r="T194" s="3"/>
      <c r="U194" s="4"/>
      <c r="V194" s="3"/>
      <c r="W194" s="3"/>
      <c r="X194" s="3"/>
      <c r="Y194" s="3"/>
      <c r="AL194" s="2">
        <v>44935</v>
      </c>
      <c r="AM194" s="2">
        <v>45005</v>
      </c>
      <c r="AN194" s="2">
        <v>45022</v>
      </c>
      <c r="AO194" s="2">
        <v>45023</v>
      </c>
      <c r="AP194" s="2">
        <v>45047</v>
      </c>
      <c r="AQ194" s="2">
        <v>45068</v>
      </c>
      <c r="AR194" s="2">
        <v>45089</v>
      </c>
      <c r="AS194" s="2">
        <v>45096</v>
      </c>
      <c r="AT194" s="2">
        <v>45110</v>
      </c>
      <c r="AU194" s="2">
        <v>45127</v>
      </c>
      <c r="AV194" s="2">
        <v>45145</v>
      </c>
      <c r="AW194" s="2">
        <v>45159</v>
      </c>
      <c r="AX194" s="2">
        <v>45215</v>
      </c>
      <c r="AY194" s="2">
        <v>45236</v>
      </c>
    </row>
    <row r="195" spans="1:51" ht="45" x14ac:dyDescent="0.25">
      <c r="A195" s="3" t="s">
        <v>15</v>
      </c>
      <c r="B195" s="3" t="s">
        <v>14</v>
      </c>
      <c r="C195" s="3" t="s">
        <v>48</v>
      </c>
      <c r="D195" s="8" t="s">
        <v>388</v>
      </c>
      <c r="E195" s="3" t="s">
        <v>58</v>
      </c>
      <c r="F195" s="3" t="s">
        <v>10</v>
      </c>
      <c r="G195" s="8" t="s">
        <v>387</v>
      </c>
      <c r="H195" s="8" t="s">
        <v>87</v>
      </c>
      <c r="I195" s="3" t="s">
        <v>7</v>
      </c>
      <c r="J195" s="3" t="s">
        <v>6</v>
      </c>
      <c r="K195" s="8" t="s">
        <v>25</v>
      </c>
      <c r="L195" s="3">
        <v>15</v>
      </c>
      <c r="M195" s="3" t="s">
        <v>386</v>
      </c>
      <c r="N195" s="4">
        <v>45079</v>
      </c>
      <c r="O195" s="6">
        <v>20232110089591</v>
      </c>
      <c r="P195" s="7">
        <v>45098</v>
      </c>
      <c r="Q195" s="6">
        <f>R195-1</f>
        <v>11</v>
      </c>
      <c r="R195" s="6">
        <f>NETWORKDAYS(N195,P195,AL195:AO195:AP195:AQ195:AR195:AS195:AT195:AU195:AV195:AW195:AX195:AY195)</f>
        <v>12</v>
      </c>
      <c r="S195" s="9" t="s">
        <v>18</v>
      </c>
      <c r="T195" s="3" t="s">
        <v>385</v>
      </c>
      <c r="U195" s="4">
        <v>45098</v>
      </c>
      <c r="V195" s="3" t="s">
        <v>2</v>
      </c>
      <c r="W195" s="3" t="s">
        <v>16</v>
      </c>
      <c r="X195" s="3" t="s">
        <v>1</v>
      </c>
      <c r="Y195" s="3" t="s">
        <v>1</v>
      </c>
      <c r="AL195" s="2">
        <v>44935</v>
      </c>
      <c r="AM195" s="2">
        <v>45005</v>
      </c>
      <c r="AN195" s="2">
        <v>45022</v>
      </c>
      <c r="AO195" s="2">
        <v>45023</v>
      </c>
      <c r="AP195" s="2">
        <v>45047</v>
      </c>
      <c r="AQ195" s="2">
        <v>45068</v>
      </c>
      <c r="AR195" s="2">
        <v>45089</v>
      </c>
      <c r="AS195" s="2">
        <v>45096</v>
      </c>
      <c r="AT195" s="2">
        <v>45110</v>
      </c>
      <c r="AU195" s="2">
        <v>45127</v>
      </c>
      <c r="AV195" s="2">
        <v>45145</v>
      </c>
      <c r="AW195" s="2">
        <v>45159</v>
      </c>
      <c r="AX195" s="2">
        <v>45215</v>
      </c>
      <c r="AY195" s="2">
        <v>45236</v>
      </c>
    </row>
    <row r="196" spans="1:51" ht="45" x14ac:dyDescent="0.25">
      <c r="A196" s="3" t="s">
        <v>15</v>
      </c>
      <c r="B196" s="3" t="s">
        <v>14</v>
      </c>
      <c r="C196" s="3" t="s">
        <v>84</v>
      </c>
      <c r="D196" s="8" t="s">
        <v>384</v>
      </c>
      <c r="E196" s="3" t="s">
        <v>28</v>
      </c>
      <c r="F196" s="3" t="s">
        <v>27</v>
      </c>
      <c r="G196" s="8" t="s">
        <v>383</v>
      </c>
      <c r="H196" s="8" t="s">
        <v>132</v>
      </c>
      <c r="I196" s="3" t="s">
        <v>7</v>
      </c>
      <c r="J196" s="3" t="s">
        <v>6</v>
      </c>
      <c r="K196" s="8" t="s">
        <v>25</v>
      </c>
      <c r="L196" s="3">
        <v>15</v>
      </c>
      <c r="M196" s="3" t="s">
        <v>382</v>
      </c>
      <c r="N196" s="4">
        <v>45082</v>
      </c>
      <c r="O196" s="6">
        <v>20232110088811</v>
      </c>
      <c r="P196" s="7">
        <v>45098</v>
      </c>
      <c r="Q196" s="6">
        <f>R196-1</f>
        <v>10</v>
      </c>
      <c r="R196" s="6">
        <f>NETWORKDAYS(N196,P196,AL196:AO196:AP196:AQ196:AR196:AS196:AT196:AU196:AV196:AW196:AX196:AY196)</f>
        <v>11</v>
      </c>
      <c r="S196" s="9" t="s">
        <v>18</v>
      </c>
      <c r="T196" s="3" t="s">
        <v>381</v>
      </c>
      <c r="U196" s="4">
        <v>45098</v>
      </c>
      <c r="V196" s="3" t="s">
        <v>2</v>
      </c>
      <c r="W196" s="3" t="s">
        <v>16</v>
      </c>
      <c r="X196" s="3" t="s">
        <v>1</v>
      </c>
      <c r="Y196" s="3" t="s">
        <v>1</v>
      </c>
      <c r="AL196" s="2">
        <v>44935</v>
      </c>
      <c r="AM196" s="2">
        <v>45005</v>
      </c>
      <c r="AN196" s="2">
        <v>45022</v>
      </c>
      <c r="AO196" s="2">
        <v>45023</v>
      </c>
      <c r="AP196" s="2">
        <v>45047</v>
      </c>
      <c r="AQ196" s="2">
        <v>45068</v>
      </c>
      <c r="AR196" s="2">
        <v>45089</v>
      </c>
      <c r="AS196" s="2">
        <v>45096</v>
      </c>
      <c r="AT196" s="2">
        <v>45110</v>
      </c>
      <c r="AU196" s="2">
        <v>45127</v>
      </c>
      <c r="AV196" s="2">
        <v>45145</v>
      </c>
      <c r="AW196" s="2">
        <v>45159</v>
      </c>
      <c r="AX196" s="2">
        <v>45215</v>
      </c>
      <c r="AY196" s="2">
        <v>45236</v>
      </c>
    </row>
    <row r="197" spans="1:51" ht="45" x14ac:dyDescent="0.25">
      <c r="A197" s="3" t="s">
        <v>15</v>
      </c>
      <c r="B197" s="3" t="s">
        <v>14</v>
      </c>
      <c r="C197" s="3" t="s">
        <v>48</v>
      </c>
      <c r="D197" s="8" t="s">
        <v>380</v>
      </c>
      <c r="E197" s="3" t="s">
        <v>11</v>
      </c>
      <c r="F197" s="3" t="s">
        <v>138</v>
      </c>
      <c r="G197" s="8" t="s">
        <v>379</v>
      </c>
      <c r="H197" s="8" t="s">
        <v>94</v>
      </c>
      <c r="I197" s="3" t="s">
        <v>7</v>
      </c>
      <c r="J197" s="3" t="s">
        <v>93</v>
      </c>
      <c r="K197" s="8" t="s">
        <v>50</v>
      </c>
      <c r="L197" s="3">
        <v>30</v>
      </c>
      <c r="M197" s="3" t="s">
        <v>378</v>
      </c>
      <c r="N197" s="4">
        <v>45082</v>
      </c>
      <c r="O197" s="6">
        <v>20232110089121</v>
      </c>
      <c r="P197" s="7">
        <v>45092</v>
      </c>
      <c r="Q197" s="6">
        <f>R197-1</f>
        <v>7</v>
      </c>
      <c r="R197" s="6">
        <f>NETWORKDAYS(N197,P197,AL197:AO197:AP197:AQ197:AR197:AS197:AT197:AU197:AV197:AW197:AX197:AY197)</f>
        <v>8</v>
      </c>
      <c r="S197" s="9" t="s">
        <v>18</v>
      </c>
      <c r="T197" s="3" t="s">
        <v>377</v>
      </c>
      <c r="U197" s="4" t="s">
        <v>1</v>
      </c>
      <c r="V197" s="3" t="s">
        <v>90</v>
      </c>
      <c r="W197" s="3" t="s">
        <v>16</v>
      </c>
      <c r="X197" s="3" t="s">
        <v>1</v>
      </c>
      <c r="Y197" s="3" t="s">
        <v>222</v>
      </c>
      <c r="AL197" s="2">
        <v>44935</v>
      </c>
      <c r="AM197" s="2">
        <v>45005</v>
      </c>
      <c r="AN197" s="2">
        <v>45022</v>
      </c>
      <c r="AO197" s="2">
        <v>45023</v>
      </c>
      <c r="AP197" s="2">
        <v>45047</v>
      </c>
      <c r="AQ197" s="2">
        <v>45068</v>
      </c>
      <c r="AR197" s="2">
        <v>45089</v>
      </c>
      <c r="AS197" s="2">
        <v>45096</v>
      </c>
      <c r="AT197" s="2">
        <v>45110</v>
      </c>
      <c r="AU197" s="2">
        <v>45127</v>
      </c>
      <c r="AV197" s="2">
        <v>45145</v>
      </c>
      <c r="AW197" s="2">
        <v>45159</v>
      </c>
      <c r="AX197" s="2">
        <v>45215</v>
      </c>
      <c r="AY197" s="2">
        <v>45236</v>
      </c>
    </row>
    <row r="198" spans="1:51" ht="45" x14ac:dyDescent="0.25">
      <c r="A198" s="3" t="s">
        <v>15</v>
      </c>
      <c r="B198" s="3" t="s">
        <v>14</v>
      </c>
      <c r="C198" s="3" t="s">
        <v>376</v>
      </c>
      <c r="D198" s="8" t="s">
        <v>375</v>
      </c>
      <c r="E198" s="3" t="s">
        <v>28</v>
      </c>
      <c r="F198" s="3" t="s">
        <v>138</v>
      </c>
      <c r="G198" s="8" t="s">
        <v>374</v>
      </c>
      <c r="H198" s="8" t="s">
        <v>94</v>
      </c>
      <c r="I198" s="3" t="s">
        <v>7</v>
      </c>
      <c r="J198" s="3" t="s">
        <v>93</v>
      </c>
      <c r="K198" s="8" t="s">
        <v>33</v>
      </c>
      <c r="L198" s="3">
        <v>10</v>
      </c>
      <c r="M198" s="3" t="s">
        <v>373</v>
      </c>
      <c r="N198" s="4">
        <v>45082</v>
      </c>
      <c r="O198" s="6">
        <v>20232110088191</v>
      </c>
      <c r="P198" s="7">
        <v>45085</v>
      </c>
      <c r="Q198" s="6">
        <f>R198-1</f>
        <v>3</v>
      </c>
      <c r="R198" s="6">
        <f>NETWORKDAYS(N198,P198,AL198:AO198:AP198:AQ198:AR198:AS198:AT198:AU198:AV198:AW198:AX198:AY198)</f>
        <v>4</v>
      </c>
      <c r="S198" s="9" t="s">
        <v>18</v>
      </c>
      <c r="T198" s="3" t="s">
        <v>372</v>
      </c>
      <c r="U198" s="4" t="s">
        <v>1</v>
      </c>
      <c r="V198" s="3" t="s">
        <v>90</v>
      </c>
      <c r="W198" s="3" t="s">
        <v>16</v>
      </c>
      <c r="X198" s="3" t="s">
        <v>1</v>
      </c>
      <c r="Y198" s="3" t="s">
        <v>222</v>
      </c>
      <c r="AL198" s="2">
        <v>44935</v>
      </c>
      <c r="AM198" s="2">
        <v>45005</v>
      </c>
      <c r="AN198" s="2">
        <v>45022</v>
      </c>
      <c r="AO198" s="2">
        <v>45023</v>
      </c>
      <c r="AP198" s="2">
        <v>45047</v>
      </c>
      <c r="AQ198" s="2">
        <v>45068</v>
      </c>
      <c r="AR198" s="2">
        <v>45089</v>
      </c>
      <c r="AS198" s="2">
        <v>45096</v>
      </c>
      <c r="AT198" s="2">
        <v>45110</v>
      </c>
      <c r="AU198" s="2">
        <v>45127</v>
      </c>
      <c r="AV198" s="2">
        <v>45145</v>
      </c>
      <c r="AW198" s="2">
        <v>45159</v>
      </c>
      <c r="AX198" s="2">
        <v>45215</v>
      </c>
      <c r="AY198" s="2">
        <v>45236</v>
      </c>
    </row>
    <row r="199" spans="1:51" ht="45" x14ac:dyDescent="0.25">
      <c r="A199" s="3" t="s">
        <v>15</v>
      </c>
      <c r="B199" s="3" t="s">
        <v>14</v>
      </c>
      <c r="C199" s="3" t="s">
        <v>41</v>
      </c>
      <c r="D199" s="8" t="s">
        <v>371</v>
      </c>
      <c r="E199" s="3" t="s">
        <v>39</v>
      </c>
      <c r="F199" s="3" t="s">
        <v>82</v>
      </c>
      <c r="G199" s="8" t="s">
        <v>370</v>
      </c>
      <c r="H199" s="8" t="s">
        <v>64</v>
      </c>
      <c r="I199" s="3" t="s">
        <v>7</v>
      </c>
      <c r="J199" s="3" t="s">
        <v>153</v>
      </c>
      <c r="K199" s="8" t="s">
        <v>25</v>
      </c>
      <c r="L199" s="3">
        <v>15</v>
      </c>
      <c r="M199" s="3" t="s">
        <v>369</v>
      </c>
      <c r="N199" s="4">
        <v>45082</v>
      </c>
      <c r="O199" s="6"/>
      <c r="P199" s="7">
        <v>45118</v>
      </c>
      <c r="Q199" s="6">
        <f>R199-1</f>
        <v>23</v>
      </c>
      <c r="R199" s="6">
        <f>NETWORKDAYS(N199,P199,AL199:AO199:AP199:AQ199:AR199:AS199:AT199:AU199:AV199:AW199:AX199:AY199)</f>
        <v>24</v>
      </c>
      <c r="S199" s="10" t="s">
        <v>31</v>
      </c>
      <c r="T199" s="3"/>
      <c r="U199" s="4"/>
      <c r="V199" s="3"/>
      <c r="W199" s="3"/>
      <c r="X199" s="3"/>
      <c r="Y199" s="3"/>
      <c r="AL199" s="2">
        <v>44935</v>
      </c>
      <c r="AM199" s="2">
        <v>45005</v>
      </c>
      <c r="AN199" s="2">
        <v>45022</v>
      </c>
      <c r="AO199" s="2">
        <v>45023</v>
      </c>
      <c r="AP199" s="2">
        <v>45047</v>
      </c>
      <c r="AQ199" s="2">
        <v>45068</v>
      </c>
      <c r="AR199" s="2">
        <v>45089</v>
      </c>
      <c r="AS199" s="2">
        <v>45096</v>
      </c>
      <c r="AT199" s="2">
        <v>45110</v>
      </c>
      <c r="AU199" s="2">
        <v>45127</v>
      </c>
      <c r="AV199" s="2">
        <v>45145</v>
      </c>
      <c r="AW199" s="2">
        <v>45159</v>
      </c>
      <c r="AX199" s="2">
        <v>45215</v>
      </c>
      <c r="AY199" s="2">
        <v>45236</v>
      </c>
    </row>
    <row r="200" spans="1:51" ht="45" x14ac:dyDescent="0.25">
      <c r="A200" s="3" t="s">
        <v>15</v>
      </c>
      <c r="B200" s="3" t="s">
        <v>14</v>
      </c>
      <c r="C200" s="3" t="s">
        <v>41</v>
      </c>
      <c r="D200" s="8" t="s">
        <v>368</v>
      </c>
      <c r="E200" s="3" t="s">
        <v>11</v>
      </c>
      <c r="F200" s="3" t="s">
        <v>73</v>
      </c>
      <c r="G200" s="8" t="s">
        <v>367</v>
      </c>
      <c r="H200" s="8" t="s">
        <v>243</v>
      </c>
      <c r="I200" s="3" t="s">
        <v>7</v>
      </c>
      <c r="J200" s="3" t="s">
        <v>55</v>
      </c>
      <c r="K200" s="8" t="s">
        <v>5</v>
      </c>
      <c r="L200" s="3">
        <v>15</v>
      </c>
      <c r="M200" s="3" t="s">
        <v>366</v>
      </c>
      <c r="N200" s="4">
        <v>45082</v>
      </c>
      <c r="O200" s="6" t="s">
        <v>1</v>
      </c>
      <c r="P200" s="7">
        <v>45084</v>
      </c>
      <c r="Q200" s="6">
        <f>R200-1</f>
        <v>2</v>
      </c>
      <c r="R200" s="6">
        <f>NETWORKDAYS(N200,P200,AL200:AO200:AP200:AQ200:AR200:AS200:AT200:AU200:AV200:AW200:AX200:AY200)</f>
        <v>3</v>
      </c>
      <c r="S200" s="9" t="s">
        <v>18</v>
      </c>
      <c r="T200" s="3" t="s">
        <v>365</v>
      </c>
      <c r="U200" s="4" t="s">
        <v>1</v>
      </c>
      <c r="V200" s="3" t="s">
        <v>1</v>
      </c>
      <c r="W200" s="3" t="s">
        <v>16</v>
      </c>
      <c r="X200" s="3" t="s">
        <v>1</v>
      </c>
      <c r="Y200" s="3" t="s">
        <v>68</v>
      </c>
      <c r="AL200" s="2">
        <v>44935</v>
      </c>
      <c r="AM200" s="2">
        <v>45005</v>
      </c>
      <c r="AN200" s="2">
        <v>45022</v>
      </c>
      <c r="AO200" s="2">
        <v>45023</v>
      </c>
      <c r="AP200" s="2">
        <v>45047</v>
      </c>
      <c r="AQ200" s="2">
        <v>45068</v>
      </c>
      <c r="AR200" s="2">
        <v>45089</v>
      </c>
      <c r="AS200" s="2">
        <v>45096</v>
      </c>
      <c r="AT200" s="2">
        <v>45110</v>
      </c>
      <c r="AU200" s="2">
        <v>45127</v>
      </c>
      <c r="AV200" s="2">
        <v>45145</v>
      </c>
      <c r="AW200" s="2">
        <v>45159</v>
      </c>
      <c r="AX200" s="2">
        <v>45215</v>
      </c>
      <c r="AY200" s="2">
        <v>45236</v>
      </c>
    </row>
    <row r="201" spans="1:51" ht="45" x14ac:dyDescent="0.25">
      <c r="A201" s="3" t="s">
        <v>15</v>
      </c>
      <c r="B201" s="3" t="s">
        <v>14</v>
      </c>
      <c r="C201" s="3" t="s">
        <v>53</v>
      </c>
      <c r="D201" s="8" t="s">
        <v>364</v>
      </c>
      <c r="E201" s="3" t="s">
        <v>58</v>
      </c>
      <c r="F201" s="3" t="s">
        <v>10</v>
      </c>
      <c r="G201" s="8" t="s">
        <v>363</v>
      </c>
      <c r="H201" s="8" t="s">
        <v>87</v>
      </c>
      <c r="I201" s="3" t="s">
        <v>7</v>
      </c>
      <c r="J201" s="3" t="s">
        <v>6</v>
      </c>
      <c r="K201" s="8" t="s">
        <v>25</v>
      </c>
      <c r="L201" s="3">
        <v>15</v>
      </c>
      <c r="M201" s="3" t="s">
        <v>362</v>
      </c>
      <c r="N201" s="4">
        <v>45083</v>
      </c>
      <c r="O201" s="6">
        <v>20232110089601</v>
      </c>
      <c r="P201" s="7">
        <v>45098</v>
      </c>
      <c r="Q201" s="6">
        <f>R201-1</f>
        <v>9</v>
      </c>
      <c r="R201" s="6">
        <f>NETWORKDAYS(N201,P201,AL201:AO201:AP201:AQ201:AR201:AS201:AT201:AU201:AV201:AW201:AX201:AY201)</f>
        <v>10</v>
      </c>
      <c r="S201" s="9" t="s">
        <v>18</v>
      </c>
      <c r="T201" s="3" t="s">
        <v>361</v>
      </c>
      <c r="U201" s="4">
        <v>45098</v>
      </c>
      <c r="V201" s="3" t="s">
        <v>2</v>
      </c>
      <c r="W201" s="3" t="s">
        <v>16</v>
      </c>
      <c r="X201" s="3" t="s">
        <v>1</v>
      </c>
      <c r="Y201" s="3" t="s">
        <v>1</v>
      </c>
      <c r="AL201" s="2">
        <v>44935</v>
      </c>
      <c r="AM201" s="2">
        <v>45005</v>
      </c>
      <c r="AN201" s="2">
        <v>45022</v>
      </c>
      <c r="AO201" s="2">
        <v>45023</v>
      </c>
      <c r="AP201" s="2">
        <v>45047</v>
      </c>
      <c r="AQ201" s="2">
        <v>45068</v>
      </c>
      <c r="AR201" s="2">
        <v>45089</v>
      </c>
      <c r="AS201" s="2">
        <v>45096</v>
      </c>
      <c r="AT201" s="2">
        <v>45110</v>
      </c>
      <c r="AU201" s="2">
        <v>45127</v>
      </c>
      <c r="AV201" s="2">
        <v>45145</v>
      </c>
      <c r="AW201" s="2">
        <v>45159</v>
      </c>
      <c r="AX201" s="2">
        <v>45215</v>
      </c>
      <c r="AY201" s="2">
        <v>45236</v>
      </c>
    </row>
    <row r="202" spans="1:51" ht="56.25" x14ac:dyDescent="0.25">
      <c r="A202" s="3" t="s">
        <v>15</v>
      </c>
      <c r="B202" s="3" t="s">
        <v>14</v>
      </c>
      <c r="C202" s="3" t="s">
        <v>48</v>
      </c>
      <c r="D202" s="8" t="s">
        <v>360</v>
      </c>
      <c r="E202" s="3" t="s">
        <v>11</v>
      </c>
      <c r="F202" s="3" t="s">
        <v>10</v>
      </c>
      <c r="G202" s="8" t="s">
        <v>359</v>
      </c>
      <c r="H202" s="8" t="s">
        <v>132</v>
      </c>
      <c r="I202" s="3" t="s">
        <v>7</v>
      </c>
      <c r="J202" s="3" t="s">
        <v>6</v>
      </c>
      <c r="K202" s="8" t="s">
        <v>5</v>
      </c>
      <c r="L202" s="3">
        <v>15</v>
      </c>
      <c r="M202" s="3" t="s">
        <v>358</v>
      </c>
      <c r="N202" s="4">
        <v>45083</v>
      </c>
      <c r="O202" s="6">
        <v>20232110089301</v>
      </c>
      <c r="P202" s="7">
        <v>45098</v>
      </c>
      <c r="Q202" s="6">
        <f>R202-1</f>
        <v>9</v>
      </c>
      <c r="R202" s="6">
        <f>NETWORKDAYS(N202,P202,AL202:AO202:AP202:AQ202:AR202:AS202:AT202:AU202:AV202:AW202:AX202:AY202)</f>
        <v>10</v>
      </c>
      <c r="S202" s="9" t="s">
        <v>18</v>
      </c>
      <c r="T202" s="3" t="s">
        <v>357</v>
      </c>
      <c r="U202" s="4">
        <v>45098</v>
      </c>
      <c r="V202" s="3" t="s">
        <v>2</v>
      </c>
      <c r="W202" s="3" t="s">
        <v>16</v>
      </c>
      <c r="X202" s="3" t="s">
        <v>1</v>
      </c>
      <c r="Y202" s="3" t="s">
        <v>1</v>
      </c>
      <c r="AL202" s="2">
        <v>44935</v>
      </c>
      <c r="AM202" s="2">
        <v>45005</v>
      </c>
      <c r="AN202" s="2">
        <v>45022</v>
      </c>
      <c r="AO202" s="2">
        <v>45023</v>
      </c>
      <c r="AP202" s="2">
        <v>45047</v>
      </c>
      <c r="AQ202" s="2">
        <v>45068</v>
      </c>
      <c r="AR202" s="2">
        <v>45089</v>
      </c>
      <c r="AS202" s="2">
        <v>45096</v>
      </c>
      <c r="AT202" s="2">
        <v>45110</v>
      </c>
      <c r="AU202" s="2">
        <v>45127</v>
      </c>
      <c r="AV202" s="2">
        <v>45145</v>
      </c>
      <c r="AW202" s="2">
        <v>45159</v>
      </c>
      <c r="AX202" s="2">
        <v>45215</v>
      </c>
      <c r="AY202" s="2">
        <v>45236</v>
      </c>
    </row>
    <row r="203" spans="1:51" ht="45" x14ac:dyDescent="0.25">
      <c r="A203" s="3" t="s">
        <v>15</v>
      </c>
      <c r="B203" s="3" t="s">
        <v>14</v>
      </c>
      <c r="C203" s="3" t="s">
        <v>356</v>
      </c>
      <c r="D203" s="8" t="s">
        <v>355</v>
      </c>
      <c r="E203" s="3" t="s">
        <v>11</v>
      </c>
      <c r="F203" s="3" t="s">
        <v>138</v>
      </c>
      <c r="G203" s="8" t="s">
        <v>354</v>
      </c>
      <c r="H203" s="8" t="s">
        <v>94</v>
      </c>
      <c r="I203" s="3" t="s">
        <v>7</v>
      </c>
      <c r="J203" s="3" t="s">
        <v>93</v>
      </c>
      <c r="K203" s="8" t="s">
        <v>25</v>
      </c>
      <c r="L203" s="3">
        <v>15</v>
      </c>
      <c r="M203" s="3" t="s">
        <v>353</v>
      </c>
      <c r="N203" s="4">
        <v>45083</v>
      </c>
      <c r="O203" s="6">
        <v>20232110090281</v>
      </c>
      <c r="P203" s="7">
        <v>45112</v>
      </c>
      <c r="Q203" s="6">
        <f>R203-1</f>
        <v>18</v>
      </c>
      <c r="R203" s="6">
        <f>NETWORKDAYS(N203,P203,AL203:AO203:AP203:AQ203:AR203:AS203:AT203:AU203:AV203:AW203:AX203:AY203)</f>
        <v>19</v>
      </c>
      <c r="S203" s="11" t="s">
        <v>217</v>
      </c>
      <c r="T203" s="3" t="s">
        <v>352</v>
      </c>
      <c r="U203" s="4" t="s">
        <v>1</v>
      </c>
      <c r="V203" s="3" t="s">
        <v>90</v>
      </c>
      <c r="W203" s="3" t="s">
        <v>16</v>
      </c>
      <c r="X203" s="3" t="s">
        <v>1</v>
      </c>
      <c r="Y203" s="3" t="s">
        <v>1</v>
      </c>
      <c r="AL203" s="2">
        <v>44935</v>
      </c>
      <c r="AM203" s="2">
        <v>45005</v>
      </c>
      <c r="AN203" s="2">
        <v>45022</v>
      </c>
      <c r="AO203" s="2">
        <v>45023</v>
      </c>
      <c r="AP203" s="2">
        <v>45047</v>
      </c>
      <c r="AQ203" s="2">
        <v>45068</v>
      </c>
      <c r="AR203" s="2">
        <v>45089</v>
      </c>
      <c r="AS203" s="2">
        <v>45096</v>
      </c>
      <c r="AT203" s="2">
        <v>45110</v>
      </c>
      <c r="AU203" s="2">
        <v>45127</v>
      </c>
      <c r="AV203" s="2">
        <v>45145</v>
      </c>
      <c r="AW203" s="2">
        <v>45159</v>
      </c>
      <c r="AX203" s="2">
        <v>45215</v>
      </c>
      <c r="AY203" s="2">
        <v>45236</v>
      </c>
    </row>
    <row r="204" spans="1:51" ht="45" x14ac:dyDescent="0.25">
      <c r="A204" s="3" t="s">
        <v>15</v>
      </c>
      <c r="B204" s="3" t="s">
        <v>14</v>
      </c>
      <c r="C204" s="3" t="s">
        <v>140</v>
      </c>
      <c r="D204" s="8" t="s">
        <v>351</v>
      </c>
      <c r="E204" s="3" t="s">
        <v>189</v>
      </c>
      <c r="F204" s="3" t="s">
        <v>138</v>
      </c>
      <c r="G204" s="8" t="s">
        <v>350</v>
      </c>
      <c r="H204" s="8" t="s">
        <v>136</v>
      </c>
      <c r="I204" s="3" t="s">
        <v>7</v>
      </c>
      <c r="J204" s="3" t="s">
        <v>93</v>
      </c>
      <c r="K204" s="8" t="s">
        <v>25</v>
      </c>
      <c r="L204" s="3">
        <v>15</v>
      </c>
      <c r="M204" s="3" t="s">
        <v>349</v>
      </c>
      <c r="N204" s="4">
        <v>45083</v>
      </c>
      <c r="O204" s="6">
        <v>20232150090381</v>
      </c>
      <c r="P204" s="7">
        <v>45118</v>
      </c>
      <c r="Q204" s="6">
        <f>R204-1</f>
        <v>22</v>
      </c>
      <c r="R204" s="6">
        <f>NETWORKDAYS(N204,P204,AL204:AO204:AP204:AQ204:AR204:AS204:AT204:AU204:AV204:AW204:AX204:AY204)</f>
        <v>23</v>
      </c>
      <c r="S204" s="10" t="s">
        <v>31</v>
      </c>
      <c r="T204" s="3"/>
      <c r="U204" s="4">
        <v>45113</v>
      </c>
      <c r="V204" s="3" t="s">
        <v>2</v>
      </c>
      <c r="W204" s="3"/>
      <c r="X204" s="3"/>
      <c r="Y204" s="8" t="s">
        <v>185</v>
      </c>
      <c r="AL204" s="2">
        <v>44935</v>
      </c>
      <c r="AM204" s="2">
        <v>45005</v>
      </c>
      <c r="AN204" s="2">
        <v>45022</v>
      </c>
      <c r="AO204" s="2">
        <v>45023</v>
      </c>
      <c r="AP204" s="2">
        <v>45047</v>
      </c>
      <c r="AQ204" s="2">
        <v>45068</v>
      </c>
      <c r="AR204" s="2">
        <v>45089</v>
      </c>
      <c r="AS204" s="2">
        <v>45096</v>
      </c>
      <c r="AT204" s="2">
        <v>45110</v>
      </c>
      <c r="AU204" s="2">
        <v>45127</v>
      </c>
      <c r="AV204" s="2">
        <v>45145</v>
      </c>
      <c r="AW204" s="2">
        <v>45159</v>
      </c>
      <c r="AX204" s="2">
        <v>45215</v>
      </c>
      <c r="AY204" s="2">
        <v>45236</v>
      </c>
    </row>
    <row r="205" spans="1:51" ht="56.25" x14ac:dyDescent="0.25">
      <c r="A205" s="3" t="s">
        <v>15</v>
      </c>
      <c r="B205" s="3" t="s">
        <v>14</v>
      </c>
      <c r="C205" s="3" t="s">
        <v>307</v>
      </c>
      <c r="D205" s="8" t="s">
        <v>348</v>
      </c>
      <c r="E205" s="3" t="s">
        <v>58</v>
      </c>
      <c r="F205" s="3" t="s">
        <v>10</v>
      </c>
      <c r="G205" s="8" t="s">
        <v>347</v>
      </c>
      <c r="H205" s="8" t="s">
        <v>229</v>
      </c>
      <c r="I205" s="3" t="s">
        <v>7</v>
      </c>
      <c r="J205" s="3" t="s">
        <v>93</v>
      </c>
      <c r="K205" s="8" t="s">
        <v>62</v>
      </c>
      <c r="L205" s="3">
        <v>10</v>
      </c>
      <c r="M205" s="3" t="s">
        <v>346</v>
      </c>
      <c r="N205" s="4">
        <v>45084</v>
      </c>
      <c r="O205" s="6">
        <v>20232150089801</v>
      </c>
      <c r="P205" s="7">
        <v>45100</v>
      </c>
      <c r="Q205" s="6">
        <f>R205-1</f>
        <v>10</v>
      </c>
      <c r="R205" s="6">
        <f>NETWORKDAYS(N205,P205,AL205:AO205:AP205:AQ205:AR205:AS205:AT205:AU205:AV205:AW205:AX205:AY205)</f>
        <v>11</v>
      </c>
      <c r="S205" s="9" t="s">
        <v>18</v>
      </c>
      <c r="T205" s="3" t="s">
        <v>345</v>
      </c>
      <c r="U205" s="4" t="s">
        <v>1</v>
      </c>
      <c r="V205" s="3" t="s">
        <v>90</v>
      </c>
      <c r="W205" s="3" t="s">
        <v>16</v>
      </c>
      <c r="X205" s="3" t="s">
        <v>1</v>
      </c>
      <c r="Y205" s="3" t="s">
        <v>222</v>
      </c>
      <c r="AL205" s="2">
        <v>44935</v>
      </c>
      <c r="AM205" s="2">
        <v>45005</v>
      </c>
      <c r="AN205" s="2">
        <v>45022</v>
      </c>
      <c r="AO205" s="2">
        <v>45023</v>
      </c>
      <c r="AP205" s="2">
        <v>45047</v>
      </c>
      <c r="AQ205" s="2">
        <v>45068</v>
      </c>
      <c r="AR205" s="2">
        <v>45089</v>
      </c>
      <c r="AS205" s="2">
        <v>45096</v>
      </c>
      <c r="AT205" s="2">
        <v>45110</v>
      </c>
      <c r="AU205" s="2">
        <v>45127</v>
      </c>
      <c r="AV205" s="2">
        <v>45145</v>
      </c>
      <c r="AW205" s="2">
        <v>45159</v>
      </c>
      <c r="AX205" s="2">
        <v>45215</v>
      </c>
      <c r="AY205" s="2">
        <v>45236</v>
      </c>
    </row>
    <row r="206" spans="1:51" ht="45" x14ac:dyDescent="0.25">
      <c r="A206" s="3" t="s">
        <v>15</v>
      </c>
      <c r="B206" s="3" t="s">
        <v>14</v>
      </c>
      <c r="C206" s="3" t="s">
        <v>67</v>
      </c>
      <c r="D206" s="8" t="s">
        <v>344</v>
      </c>
      <c r="E206" s="3" t="s">
        <v>11</v>
      </c>
      <c r="F206" s="3" t="s">
        <v>10</v>
      </c>
      <c r="G206" s="8" t="s">
        <v>343</v>
      </c>
      <c r="H206" s="8" t="s">
        <v>20</v>
      </c>
      <c r="I206" s="3" t="s">
        <v>7</v>
      </c>
      <c r="J206" s="3" t="s">
        <v>6</v>
      </c>
      <c r="K206" s="8" t="s">
        <v>50</v>
      </c>
      <c r="L206" s="3">
        <v>30</v>
      </c>
      <c r="M206" s="3" t="s">
        <v>342</v>
      </c>
      <c r="N206" s="4">
        <v>45084</v>
      </c>
      <c r="O206" s="6">
        <v>20232110091211</v>
      </c>
      <c r="P206" s="7">
        <v>45124</v>
      </c>
      <c r="Q206" s="6">
        <f>R206-1</f>
        <v>25</v>
      </c>
      <c r="R206" s="6">
        <f>NETWORKDAYS(N206,P206,AL206:AO206:AP206:AQ206:AR206:AS206:AT206:AU206:AV206:AW206:AX206:AY206)</f>
        <v>26</v>
      </c>
      <c r="S206" s="9" t="s">
        <v>18</v>
      </c>
      <c r="T206" s="3" t="s">
        <v>341</v>
      </c>
      <c r="U206" s="4">
        <v>45124</v>
      </c>
      <c r="V206" s="3" t="s">
        <v>2</v>
      </c>
      <c r="W206" s="3" t="s">
        <v>16</v>
      </c>
      <c r="X206" s="3" t="s">
        <v>1</v>
      </c>
      <c r="Y206" s="3"/>
      <c r="AL206" s="2">
        <v>44935</v>
      </c>
      <c r="AM206" s="2">
        <v>45005</v>
      </c>
      <c r="AN206" s="2">
        <v>45022</v>
      </c>
      <c r="AO206" s="2">
        <v>45023</v>
      </c>
      <c r="AP206" s="2">
        <v>45047</v>
      </c>
      <c r="AQ206" s="2">
        <v>45068</v>
      </c>
      <c r="AR206" s="2">
        <v>45089</v>
      </c>
      <c r="AS206" s="2">
        <v>45096</v>
      </c>
      <c r="AT206" s="2">
        <v>45110</v>
      </c>
      <c r="AU206" s="2">
        <v>45127</v>
      </c>
      <c r="AV206" s="2">
        <v>45145</v>
      </c>
      <c r="AW206" s="2">
        <v>45159</v>
      </c>
      <c r="AX206" s="2">
        <v>45215</v>
      </c>
      <c r="AY206" s="2">
        <v>45236</v>
      </c>
    </row>
    <row r="207" spans="1:51" ht="33.75" x14ac:dyDescent="0.25">
      <c r="A207" s="3" t="s">
        <v>15</v>
      </c>
      <c r="B207" s="3" t="s">
        <v>14</v>
      </c>
      <c r="C207" s="3" t="s">
        <v>84</v>
      </c>
      <c r="D207" s="8" t="s">
        <v>340</v>
      </c>
      <c r="E207" s="3" t="s">
        <v>58</v>
      </c>
      <c r="F207" s="3" t="s">
        <v>38</v>
      </c>
      <c r="G207" s="8" t="s">
        <v>339</v>
      </c>
      <c r="H207" s="8" t="s">
        <v>106</v>
      </c>
      <c r="I207" s="3" t="s">
        <v>35</v>
      </c>
      <c r="J207" s="3" t="s">
        <v>34</v>
      </c>
      <c r="K207" s="8" t="s">
        <v>62</v>
      </c>
      <c r="L207" s="3">
        <v>10</v>
      </c>
      <c r="M207" s="3" t="s">
        <v>338</v>
      </c>
      <c r="N207" s="4">
        <v>45084</v>
      </c>
      <c r="O207" s="6"/>
      <c r="P207" s="7">
        <v>45118</v>
      </c>
      <c r="Q207" s="6">
        <f>R207-1</f>
        <v>21</v>
      </c>
      <c r="R207" s="6">
        <f>NETWORKDAYS(N207,P207,AL207:AO207:AP207:AQ207:AR207:AS207:AT207:AU207:AV207:AW207:AX207:AY207)</f>
        <v>22</v>
      </c>
      <c r="S207" s="10" t="s">
        <v>31</v>
      </c>
      <c r="T207" s="3"/>
      <c r="U207" s="4"/>
      <c r="V207" s="4"/>
      <c r="W207" s="3"/>
      <c r="X207" s="3"/>
      <c r="Y207" s="3"/>
      <c r="AL207" s="2">
        <v>44935</v>
      </c>
      <c r="AM207" s="2">
        <v>45005</v>
      </c>
      <c r="AN207" s="2">
        <v>45022</v>
      </c>
      <c r="AO207" s="2">
        <v>45023</v>
      </c>
      <c r="AP207" s="2">
        <v>45047</v>
      </c>
      <c r="AQ207" s="2">
        <v>45068</v>
      </c>
      <c r="AR207" s="2">
        <v>45089</v>
      </c>
      <c r="AS207" s="2">
        <v>45096</v>
      </c>
      <c r="AT207" s="2">
        <v>45110</v>
      </c>
      <c r="AU207" s="2">
        <v>45127</v>
      </c>
      <c r="AV207" s="2">
        <v>45145</v>
      </c>
      <c r="AW207" s="2">
        <v>45159</v>
      </c>
      <c r="AX207" s="2">
        <v>45215</v>
      </c>
      <c r="AY207" s="2">
        <v>45236</v>
      </c>
    </row>
    <row r="208" spans="1:51" ht="22.5" x14ac:dyDescent="0.25">
      <c r="A208" s="3" t="s">
        <v>15</v>
      </c>
      <c r="B208" s="3" t="s">
        <v>14</v>
      </c>
      <c r="C208" s="3" t="s">
        <v>41</v>
      </c>
      <c r="D208" s="8" t="s">
        <v>337</v>
      </c>
      <c r="E208" s="3" t="s">
        <v>11</v>
      </c>
      <c r="F208" s="3" t="s">
        <v>38</v>
      </c>
      <c r="G208" s="8" t="s">
        <v>336</v>
      </c>
      <c r="H208" s="8" t="s">
        <v>106</v>
      </c>
      <c r="I208" s="3" t="s">
        <v>35</v>
      </c>
      <c r="J208" s="3" t="s">
        <v>34</v>
      </c>
      <c r="K208" s="8" t="s">
        <v>5</v>
      </c>
      <c r="L208" s="3">
        <v>15</v>
      </c>
      <c r="M208" s="3" t="s">
        <v>335</v>
      </c>
      <c r="N208" s="4">
        <v>45084</v>
      </c>
      <c r="O208" s="6"/>
      <c r="P208" s="7">
        <v>45118</v>
      </c>
      <c r="Q208" s="6">
        <f>R208-1</f>
        <v>21</v>
      </c>
      <c r="R208" s="6">
        <f>NETWORKDAYS(N208,P208,AL208:AO208:AP208:AQ208:AR208:AS208:AT208:AU208:AV208:AW208:AX208:AY208)</f>
        <v>22</v>
      </c>
      <c r="S208" s="10" t="s">
        <v>31</v>
      </c>
      <c r="T208" s="3"/>
      <c r="U208" s="4"/>
      <c r="V208" s="3"/>
      <c r="W208" s="3"/>
      <c r="X208" s="3"/>
      <c r="Y208" s="3"/>
      <c r="AL208" s="2">
        <v>44935</v>
      </c>
      <c r="AM208" s="2">
        <v>45005</v>
      </c>
      <c r="AN208" s="2">
        <v>45022</v>
      </c>
      <c r="AO208" s="2">
        <v>45023</v>
      </c>
      <c r="AP208" s="2">
        <v>45047</v>
      </c>
      <c r="AQ208" s="2">
        <v>45068</v>
      </c>
      <c r="AR208" s="2">
        <v>45089</v>
      </c>
      <c r="AS208" s="2">
        <v>45096</v>
      </c>
      <c r="AT208" s="2">
        <v>45110</v>
      </c>
      <c r="AU208" s="2">
        <v>45127</v>
      </c>
      <c r="AV208" s="2">
        <v>45145</v>
      </c>
      <c r="AW208" s="2">
        <v>45159</v>
      </c>
      <c r="AX208" s="2">
        <v>45215</v>
      </c>
      <c r="AY208" s="2">
        <v>45236</v>
      </c>
    </row>
    <row r="209" spans="1:51" ht="45" x14ac:dyDescent="0.25">
      <c r="A209" s="3" t="s">
        <v>15</v>
      </c>
      <c r="B209" s="3" t="s">
        <v>14</v>
      </c>
      <c r="C209" s="3" t="s">
        <v>307</v>
      </c>
      <c r="D209" s="8" t="s">
        <v>334</v>
      </c>
      <c r="E209" s="3" t="s">
        <v>58</v>
      </c>
      <c r="F209" s="3" t="s">
        <v>73</v>
      </c>
      <c r="G209" s="8" t="s">
        <v>333</v>
      </c>
      <c r="H209" s="8" t="s">
        <v>304</v>
      </c>
      <c r="I209" s="3" t="s">
        <v>7</v>
      </c>
      <c r="J209" s="3" t="s">
        <v>55</v>
      </c>
      <c r="K209" s="8" t="s">
        <v>25</v>
      </c>
      <c r="L209" s="3">
        <v>15</v>
      </c>
      <c r="M209" s="3" t="s">
        <v>332</v>
      </c>
      <c r="N209" s="4">
        <v>45084</v>
      </c>
      <c r="O209" s="6" t="s">
        <v>1</v>
      </c>
      <c r="P209" s="7">
        <v>45086</v>
      </c>
      <c r="Q209" s="6">
        <f>R209-1</f>
        <v>2</v>
      </c>
      <c r="R209" s="6">
        <f>NETWORKDAYS(N209,P209,AL209:AO209:AP209:AQ209:AR209:AS209:AT209:AU209:AV209:AW209:AX209:AY209)</f>
        <v>3</v>
      </c>
      <c r="S209" s="9" t="s">
        <v>18</v>
      </c>
      <c r="T209" s="3" t="s">
        <v>331</v>
      </c>
      <c r="U209" s="4" t="s">
        <v>1</v>
      </c>
      <c r="V209" s="3" t="s">
        <v>1</v>
      </c>
      <c r="W209" s="3" t="s">
        <v>16</v>
      </c>
      <c r="X209" s="3" t="s">
        <v>1</v>
      </c>
      <c r="Y209" s="3" t="s">
        <v>68</v>
      </c>
      <c r="AL209" s="2">
        <v>44935</v>
      </c>
      <c r="AM209" s="2">
        <v>45005</v>
      </c>
      <c r="AN209" s="2">
        <v>45022</v>
      </c>
      <c r="AO209" s="2">
        <v>45023</v>
      </c>
      <c r="AP209" s="2">
        <v>45047</v>
      </c>
      <c r="AQ209" s="2">
        <v>45068</v>
      </c>
      <c r="AR209" s="2">
        <v>45089</v>
      </c>
      <c r="AS209" s="2">
        <v>45096</v>
      </c>
      <c r="AT209" s="2">
        <v>45110</v>
      </c>
      <c r="AU209" s="2">
        <v>45127</v>
      </c>
      <c r="AV209" s="2">
        <v>45145</v>
      </c>
      <c r="AW209" s="2">
        <v>45159</v>
      </c>
      <c r="AX209" s="2">
        <v>45215</v>
      </c>
      <c r="AY209" s="2">
        <v>45236</v>
      </c>
    </row>
    <row r="210" spans="1:51" ht="90" x14ac:dyDescent="0.25">
      <c r="A210" s="3" t="s">
        <v>15</v>
      </c>
      <c r="B210" s="3" t="s">
        <v>14</v>
      </c>
      <c r="C210" s="3" t="s">
        <v>53</v>
      </c>
      <c r="D210" s="8" t="s">
        <v>330</v>
      </c>
      <c r="E210" s="3" t="s">
        <v>58</v>
      </c>
      <c r="F210" s="3" t="s">
        <v>10</v>
      </c>
      <c r="G210" s="8" t="s">
        <v>329</v>
      </c>
      <c r="H210" s="8" t="s">
        <v>328</v>
      </c>
      <c r="I210" s="3" t="s">
        <v>7</v>
      </c>
      <c r="J210" s="3" t="s">
        <v>6</v>
      </c>
      <c r="K210" s="8" t="s">
        <v>50</v>
      </c>
      <c r="L210" s="3">
        <v>30</v>
      </c>
      <c r="M210" s="3" t="s">
        <v>327</v>
      </c>
      <c r="N210" s="4">
        <v>45084</v>
      </c>
      <c r="O210" s="6">
        <v>20232110089191</v>
      </c>
      <c r="P210" s="7">
        <v>45093</v>
      </c>
      <c r="Q210" s="6">
        <f>R210-1</f>
        <v>6</v>
      </c>
      <c r="R210" s="6">
        <f>NETWORKDAYS(N210,P210,AL210:AO210:AP210:AQ210:AR210:AS210:AT210:AU210:AV210:AW210:AX210:AY210)</f>
        <v>7</v>
      </c>
      <c r="S210" s="9" t="s">
        <v>18</v>
      </c>
      <c r="T210" s="3" t="s">
        <v>326</v>
      </c>
      <c r="U210" s="4">
        <v>45093</v>
      </c>
      <c r="V210" s="3" t="s">
        <v>2</v>
      </c>
      <c r="W210" s="3" t="s">
        <v>16</v>
      </c>
      <c r="X210" s="3" t="s">
        <v>1</v>
      </c>
      <c r="Y210" s="3" t="s">
        <v>1</v>
      </c>
      <c r="AL210" s="2">
        <v>44935</v>
      </c>
      <c r="AM210" s="2">
        <v>45005</v>
      </c>
      <c r="AN210" s="2">
        <v>45022</v>
      </c>
      <c r="AO210" s="2">
        <v>45023</v>
      </c>
      <c r="AP210" s="2">
        <v>45047</v>
      </c>
      <c r="AQ210" s="2">
        <v>45068</v>
      </c>
      <c r="AR210" s="2">
        <v>45089</v>
      </c>
      <c r="AS210" s="2">
        <v>45096</v>
      </c>
      <c r="AT210" s="2">
        <v>45110</v>
      </c>
      <c r="AU210" s="2">
        <v>45127</v>
      </c>
      <c r="AV210" s="2">
        <v>45145</v>
      </c>
      <c r="AW210" s="2">
        <v>45159</v>
      </c>
      <c r="AX210" s="2">
        <v>45215</v>
      </c>
      <c r="AY210" s="2">
        <v>45236</v>
      </c>
    </row>
    <row r="211" spans="1:51" ht="45" x14ac:dyDescent="0.25">
      <c r="A211" s="3" t="s">
        <v>15</v>
      </c>
      <c r="B211" s="3" t="s">
        <v>14</v>
      </c>
      <c r="C211" s="3" t="s">
        <v>67</v>
      </c>
      <c r="D211" s="8" t="s">
        <v>325</v>
      </c>
      <c r="E211" s="3" t="s">
        <v>58</v>
      </c>
      <c r="F211" s="3" t="s">
        <v>138</v>
      </c>
      <c r="G211" s="8" t="s">
        <v>324</v>
      </c>
      <c r="H211" s="8" t="s">
        <v>94</v>
      </c>
      <c r="I211" s="3" t="s">
        <v>7</v>
      </c>
      <c r="J211" s="3" t="s">
        <v>93</v>
      </c>
      <c r="K211" s="8" t="s">
        <v>25</v>
      </c>
      <c r="L211" s="3">
        <v>15</v>
      </c>
      <c r="M211" s="3" t="s">
        <v>323</v>
      </c>
      <c r="N211" s="4">
        <v>45084</v>
      </c>
      <c r="O211" s="6">
        <v>20232110090111</v>
      </c>
      <c r="P211" s="7">
        <v>45106</v>
      </c>
      <c r="Q211" s="6">
        <f>R211-1</f>
        <v>14</v>
      </c>
      <c r="R211" s="6">
        <f>NETWORKDAYS(N211,P211,AL211:AO211:AP211:AQ211:AR211:AS211:AT211:AU211:AV211:AW211:AX211:AY211)</f>
        <v>15</v>
      </c>
      <c r="S211" s="9" t="s">
        <v>18</v>
      </c>
      <c r="T211" s="3" t="s">
        <v>322</v>
      </c>
      <c r="U211" s="4"/>
      <c r="V211" s="3"/>
      <c r="W211" s="3"/>
      <c r="X211" s="3"/>
      <c r="Y211" s="3"/>
      <c r="AL211" s="2">
        <v>44935</v>
      </c>
      <c r="AM211" s="2">
        <v>45005</v>
      </c>
      <c r="AN211" s="2">
        <v>45022</v>
      </c>
      <c r="AO211" s="2">
        <v>45023</v>
      </c>
      <c r="AP211" s="2">
        <v>45047</v>
      </c>
      <c r="AQ211" s="2">
        <v>45068</v>
      </c>
      <c r="AR211" s="2">
        <v>45089</v>
      </c>
      <c r="AS211" s="2">
        <v>45096</v>
      </c>
      <c r="AT211" s="2">
        <v>45110</v>
      </c>
      <c r="AU211" s="2">
        <v>45127</v>
      </c>
      <c r="AV211" s="2">
        <v>45145</v>
      </c>
      <c r="AW211" s="2">
        <v>45159</v>
      </c>
      <c r="AX211" s="2">
        <v>45215</v>
      </c>
      <c r="AY211" s="2">
        <v>45236</v>
      </c>
    </row>
    <row r="212" spans="1:51" ht="45" x14ac:dyDescent="0.25">
      <c r="A212" s="3" t="s">
        <v>15</v>
      </c>
      <c r="B212" s="3" t="s">
        <v>14</v>
      </c>
      <c r="C212" s="3" t="s">
        <v>13</v>
      </c>
      <c r="D212" s="8" t="s">
        <v>321</v>
      </c>
      <c r="E212" s="3" t="s">
        <v>11</v>
      </c>
      <c r="F212" s="3" t="s">
        <v>10</v>
      </c>
      <c r="G212" s="8" t="s">
        <v>320</v>
      </c>
      <c r="H212" s="8" t="s">
        <v>8</v>
      </c>
      <c r="I212" s="3" t="s">
        <v>7</v>
      </c>
      <c r="J212" s="3" t="s">
        <v>6</v>
      </c>
      <c r="K212" s="8" t="s">
        <v>5</v>
      </c>
      <c r="L212" s="3">
        <v>15</v>
      </c>
      <c r="M212" s="3" t="s">
        <v>319</v>
      </c>
      <c r="N212" s="4">
        <v>45085</v>
      </c>
      <c r="O212" s="6" t="s">
        <v>318</v>
      </c>
      <c r="P212" s="7">
        <v>45119</v>
      </c>
      <c r="Q212" s="6">
        <f>R212-1</f>
        <v>21</v>
      </c>
      <c r="R212" s="6">
        <f>NETWORKDAYS(N212,P212,AL212:AO212:AP212:AQ212:AR212:AS212:AT212:AU212:AV212:AW212:AX212:AY212)</f>
        <v>22</v>
      </c>
      <c r="S212" s="10" t="s">
        <v>31</v>
      </c>
      <c r="T212" s="3"/>
      <c r="U212" s="4">
        <v>45111</v>
      </c>
      <c r="V212" s="3" t="s">
        <v>2</v>
      </c>
      <c r="W212" s="3" t="s">
        <v>1</v>
      </c>
      <c r="X212" s="3" t="s">
        <v>1</v>
      </c>
      <c r="Y212" s="8" t="s">
        <v>185</v>
      </c>
      <c r="AL212" s="2">
        <v>44935</v>
      </c>
      <c r="AM212" s="2">
        <v>45005</v>
      </c>
      <c r="AN212" s="2">
        <v>45022</v>
      </c>
      <c r="AO212" s="2">
        <v>45023</v>
      </c>
      <c r="AP212" s="2">
        <v>45047</v>
      </c>
      <c r="AQ212" s="2">
        <v>45068</v>
      </c>
      <c r="AR212" s="2">
        <v>45089</v>
      </c>
      <c r="AS212" s="2">
        <v>45096</v>
      </c>
      <c r="AT212" s="2">
        <v>45110</v>
      </c>
      <c r="AU212" s="2">
        <v>45127</v>
      </c>
      <c r="AV212" s="2">
        <v>45145</v>
      </c>
      <c r="AW212" s="2">
        <v>45159</v>
      </c>
      <c r="AX212" s="2">
        <v>45215</v>
      </c>
      <c r="AY212" s="2">
        <v>45236</v>
      </c>
    </row>
    <row r="213" spans="1:51" ht="45" x14ac:dyDescent="0.25">
      <c r="A213" s="3" t="s">
        <v>15</v>
      </c>
      <c r="B213" s="3" t="s">
        <v>14</v>
      </c>
      <c r="C213" s="3" t="s">
        <v>67</v>
      </c>
      <c r="D213" s="8" t="s">
        <v>317</v>
      </c>
      <c r="E213" s="3" t="s">
        <v>11</v>
      </c>
      <c r="F213" s="3" t="s">
        <v>10</v>
      </c>
      <c r="G213" s="8" t="s">
        <v>316</v>
      </c>
      <c r="H213" s="8" t="s">
        <v>87</v>
      </c>
      <c r="I213" s="3" t="s">
        <v>7</v>
      </c>
      <c r="J213" s="3" t="s">
        <v>6</v>
      </c>
      <c r="K213" s="8" t="s">
        <v>5</v>
      </c>
      <c r="L213" s="3">
        <v>15</v>
      </c>
      <c r="M213" s="3" t="s">
        <v>315</v>
      </c>
      <c r="N213" s="4">
        <v>45085</v>
      </c>
      <c r="O213" s="6">
        <v>20232110090601</v>
      </c>
      <c r="P213" s="7">
        <v>45111</v>
      </c>
      <c r="Q213" s="6">
        <f>R213-1</f>
        <v>15</v>
      </c>
      <c r="R213" s="6">
        <f>NETWORKDAYS(N213,P213,AL213:AO213:AP213:AQ213:AR213:AS213:AT213:AU213:AV213:AW213:AX213:AY213)</f>
        <v>16</v>
      </c>
      <c r="S213" s="9" t="s">
        <v>18</v>
      </c>
      <c r="T213" s="3" t="s">
        <v>314</v>
      </c>
      <c r="U213" s="4">
        <v>45111</v>
      </c>
      <c r="V213" s="3" t="s">
        <v>2</v>
      </c>
      <c r="W213" s="3" t="s">
        <v>16</v>
      </c>
      <c r="X213" s="3" t="s">
        <v>1</v>
      </c>
      <c r="Y213" s="3" t="s">
        <v>1</v>
      </c>
      <c r="AL213" s="2">
        <v>44935</v>
      </c>
      <c r="AM213" s="2">
        <v>45005</v>
      </c>
      <c r="AN213" s="2">
        <v>45022</v>
      </c>
      <c r="AO213" s="2">
        <v>45023</v>
      </c>
      <c r="AP213" s="2">
        <v>45047</v>
      </c>
      <c r="AQ213" s="2">
        <v>45068</v>
      </c>
      <c r="AR213" s="2">
        <v>45089</v>
      </c>
      <c r="AS213" s="2">
        <v>45096</v>
      </c>
      <c r="AT213" s="2">
        <v>45110</v>
      </c>
      <c r="AU213" s="2">
        <v>45127</v>
      </c>
      <c r="AV213" s="2">
        <v>45145</v>
      </c>
      <c r="AW213" s="2">
        <v>45159</v>
      </c>
      <c r="AX213" s="2">
        <v>45215</v>
      </c>
      <c r="AY213" s="2">
        <v>45236</v>
      </c>
    </row>
    <row r="214" spans="1:51" ht="45" x14ac:dyDescent="0.25">
      <c r="A214" s="3" t="s">
        <v>15</v>
      </c>
      <c r="B214" s="3" t="s">
        <v>14</v>
      </c>
      <c r="C214" s="3" t="s">
        <v>48</v>
      </c>
      <c r="D214" s="8" t="s">
        <v>313</v>
      </c>
      <c r="E214" s="3" t="s">
        <v>28</v>
      </c>
      <c r="F214" s="3" t="s">
        <v>10</v>
      </c>
      <c r="G214" s="8" t="s">
        <v>312</v>
      </c>
      <c r="H214" s="8" t="s">
        <v>311</v>
      </c>
      <c r="I214" s="3" t="s">
        <v>7</v>
      </c>
      <c r="J214" s="3" t="s">
        <v>93</v>
      </c>
      <c r="K214" s="8" t="s">
        <v>5</v>
      </c>
      <c r="L214" s="3">
        <v>15</v>
      </c>
      <c r="M214" s="3" t="s">
        <v>310</v>
      </c>
      <c r="N214" s="4">
        <v>45085</v>
      </c>
      <c r="O214" s="6">
        <v>20232110090101</v>
      </c>
      <c r="P214" s="7">
        <v>45106</v>
      </c>
      <c r="Q214" s="6">
        <f>R214-1</f>
        <v>13</v>
      </c>
      <c r="R214" s="6">
        <f>NETWORKDAYS(N214,P214,AL214:AO214:AP214:AQ214:AR214:AS214:AT214:AU214:AV214:AW214:AX214:AY214)</f>
        <v>14</v>
      </c>
      <c r="S214" s="9" t="s">
        <v>18</v>
      </c>
      <c r="T214" s="3" t="s">
        <v>309</v>
      </c>
      <c r="U214" s="4" t="s">
        <v>1</v>
      </c>
      <c r="V214" s="3" t="s">
        <v>90</v>
      </c>
      <c r="W214" s="3" t="s">
        <v>16</v>
      </c>
      <c r="X214" s="3" t="s">
        <v>1</v>
      </c>
      <c r="Y214" s="3" t="s">
        <v>68</v>
      </c>
      <c r="AL214" s="2">
        <v>44935</v>
      </c>
      <c r="AM214" s="2">
        <v>45005</v>
      </c>
      <c r="AN214" s="2">
        <v>45022</v>
      </c>
      <c r="AO214" s="2">
        <v>45023</v>
      </c>
      <c r="AP214" s="2">
        <v>45047</v>
      </c>
      <c r="AQ214" s="2">
        <v>45068</v>
      </c>
      <c r="AR214" s="2">
        <v>45089</v>
      </c>
      <c r="AS214" s="2">
        <v>45096</v>
      </c>
      <c r="AT214" s="2">
        <v>45110</v>
      </c>
      <c r="AU214" s="2">
        <v>45127</v>
      </c>
      <c r="AV214" s="2">
        <v>45145</v>
      </c>
      <c r="AW214" s="2">
        <v>45159</v>
      </c>
      <c r="AX214" s="2">
        <v>45215</v>
      </c>
      <c r="AY214" s="2">
        <v>45236</v>
      </c>
    </row>
    <row r="215" spans="1:51" ht="45" x14ac:dyDescent="0.25">
      <c r="A215" s="3" t="s">
        <v>15</v>
      </c>
      <c r="B215" s="3" t="s">
        <v>308</v>
      </c>
      <c r="C215" s="3" t="s">
        <v>307</v>
      </c>
      <c r="D215" s="8" t="s">
        <v>306</v>
      </c>
      <c r="E215" s="3" t="s">
        <v>58</v>
      </c>
      <c r="F215" s="3" t="s">
        <v>73</v>
      </c>
      <c r="G215" s="8" t="s">
        <v>305</v>
      </c>
      <c r="H215" s="8" t="s">
        <v>304</v>
      </c>
      <c r="I215" s="3" t="s">
        <v>7</v>
      </c>
      <c r="J215" s="3" t="s">
        <v>55</v>
      </c>
      <c r="K215" s="8" t="s">
        <v>62</v>
      </c>
      <c r="L215" s="3">
        <v>10</v>
      </c>
      <c r="M215" s="3" t="s">
        <v>303</v>
      </c>
      <c r="N215" s="4">
        <v>45085</v>
      </c>
      <c r="O215" s="6">
        <v>20232140089641</v>
      </c>
      <c r="P215" s="7">
        <v>45098</v>
      </c>
      <c r="Q215" s="6">
        <f>R215-1</f>
        <v>7</v>
      </c>
      <c r="R215" s="6">
        <f>NETWORKDAYS(N215,P215,AL215:AO215:AP215:AQ215:AR215:AS215:AT215:AU215:AV215:AW215:AX215:AY215)</f>
        <v>8</v>
      </c>
      <c r="S215" s="9" t="s">
        <v>18</v>
      </c>
      <c r="T215" s="3" t="s">
        <v>302</v>
      </c>
      <c r="U215" s="4">
        <v>45098</v>
      </c>
      <c r="V215" s="3" t="s">
        <v>2</v>
      </c>
      <c r="W215" s="3" t="s">
        <v>16</v>
      </c>
      <c r="X215" s="3" t="s">
        <v>1</v>
      </c>
      <c r="Y215" s="3" t="s">
        <v>1</v>
      </c>
      <c r="AL215" s="2">
        <v>44935</v>
      </c>
      <c r="AM215" s="2">
        <v>45005</v>
      </c>
      <c r="AN215" s="2">
        <v>45022</v>
      </c>
      <c r="AO215" s="2">
        <v>45023</v>
      </c>
      <c r="AP215" s="2">
        <v>45047</v>
      </c>
      <c r="AQ215" s="2">
        <v>45068</v>
      </c>
      <c r="AR215" s="2">
        <v>45089</v>
      </c>
      <c r="AS215" s="2">
        <v>45096</v>
      </c>
      <c r="AT215" s="2">
        <v>45110</v>
      </c>
      <c r="AU215" s="2">
        <v>45127</v>
      </c>
      <c r="AV215" s="2">
        <v>45145</v>
      </c>
      <c r="AW215" s="2">
        <v>45159</v>
      </c>
      <c r="AX215" s="2">
        <v>45215</v>
      </c>
      <c r="AY215" s="2">
        <v>45236</v>
      </c>
    </row>
    <row r="216" spans="1:51" ht="45" x14ac:dyDescent="0.25">
      <c r="A216" s="3" t="s">
        <v>15</v>
      </c>
      <c r="B216" s="3" t="s">
        <v>14</v>
      </c>
      <c r="C216" s="3" t="s">
        <v>301</v>
      </c>
      <c r="D216" s="8" t="s">
        <v>300</v>
      </c>
      <c r="E216" s="3" t="s">
        <v>11</v>
      </c>
      <c r="F216" s="3" t="s">
        <v>10</v>
      </c>
      <c r="G216" s="8" t="s">
        <v>299</v>
      </c>
      <c r="H216" s="8" t="s">
        <v>132</v>
      </c>
      <c r="I216" s="3" t="s">
        <v>7</v>
      </c>
      <c r="J216" s="3" t="s">
        <v>6</v>
      </c>
      <c r="K216" s="8" t="s">
        <v>5</v>
      </c>
      <c r="L216" s="3">
        <v>15</v>
      </c>
      <c r="M216" s="3" t="s">
        <v>298</v>
      </c>
      <c r="N216" s="4">
        <v>45085</v>
      </c>
      <c r="O216" s="6">
        <v>20232110090001</v>
      </c>
      <c r="P216" s="7">
        <v>45105</v>
      </c>
      <c r="Q216" s="6">
        <f>R216-1</f>
        <v>12</v>
      </c>
      <c r="R216" s="6">
        <f>NETWORKDAYS(N216,P216,AL216:AO216:AP216:AQ216:AR216:AS216:AT216:AU216:AV216:AW216:AX216:AY216)</f>
        <v>13</v>
      </c>
      <c r="S216" s="9" t="s">
        <v>18</v>
      </c>
      <c r="T216" s="3" t="s">
        <v>297</v>
      </c>
      <c r="U216" s="4">
        <v>45105</v>
      </c>
      <c r="V216" s="3" t="s">
        <v>2</v>
      </c>
      <c r="W216" s="3" t="s">
        <v>16</v>
      </c>
      <c r="X216" s="3" t="s">
        <v>1</v>
      </c>
      <c r="Y216" s="3" t="s">
        <v>1</v>
      </c>
      <c r="AL216" s="2">
        <v>44935</v>
      </c>
      <c r="AM216" s="2">
        <v>45005</v>
      </c>
      <c r="AN216" s="2">
        <v>45022</v>
      </c>
      <c r="AO216" s="2">
        <v>45023</v>
      </c>
      <c r="AP216" s="2">
        <v>45047</v>
      </c>
      <c r="AQ216" s="2">
        <v>45068</v>
      </c>
      <c r="AR216" s="2">
        <v>45089</v>
      </c>
      <c r="AS216" s="2">
        <v>45096</v>
      </c>
      <c r="AT216" s="2">
        <v>45110</v>
      </c>
      <c r="AU216" s="2">
        <v>45127</v>
      </c>
      <c r="AV216" s="2">
        <v>45145</v>
      </c>
      <c r="AW216" s="2">
        <v>45159</v>
      </c>
      <c r="AX216" s="2">
        <v>45215</v>
      </c>
      <c r="AY216" s="2">
        <v>45236</v>
      </c>
    </row>
    <row r="217" spans="1:51" ht="45" x14ac:dyDescent="0.25">
      <c r="A217" s="3" t="s">
        <v>15</v>
      </c>
      <c r="B217" s="3" t="s">
        <v>14</v>
      </c>
      <c r="C217" s="3" t="s">
        <v>60</v>
      </c>
      <c r="D217" s="8" t="s">
        <v>296</v>
      </c>
      <c r="E217" s="3" t="s">
        <v>28</v>
      </c>
      <c r="F217" s="3" t="s">
        <v>82</v>
      </c>
      <c r="G217" s="8" t="s">
        <v>295</v>
      </c>
      <c r="H217" s="8" t="s">
        <v>64</v>
      </c>
      <c r="I217" s="3" t="s">
        <v>7</v>
      </c>
      <c r="J217" s="3" t="s">
        <v>153</v>
      </c>
      <c r="K217" s="8" t="s">
        <v>62</v>
      </c>
      <c r="L217" s="3">
        <v>10</v>
      </c>
      <c r="M217" s="3" t="s">
        <v>294</v>
      </c>
      <c r="N217" s="4">
        <v>45086</v>
      </c>
      <c r="O217" s="6"/>
      <c r="P217" s="7">
        <v>45119</v>
      </c>
      <c r="Q217" s="6">
        <f>R217-1</f>
        <v>20</v>
      </c>
      <c r="R217" s="6">
        <f>NETWORKDAYS(N217,P217,AL217:AO217:AP217:AQ217:AR217:AS217:AT217:AU217:AV217:AW217:AX217:AY217)</f>
        <v>21</v>
      </c>
      <c r="S217" s="10" t="s">
        <v>31</v>
      </c>
      <c r="T217" s="3"/>
      <c r="U217" s="4"/>
      <c r="V217" s="3"/>
      <c r="W217" s="3"/>
      <c r="X217" s="3"/>
      <c r="Y217" s="3"/>
      <c r="AL217" s="2">
        <v>44935</v>
      </c>
      <c r="AM217" s="2">
        <v>45005</v>
      </c>
      <c r="AN217" s="2">
        <v>45022</v>
      </c>
      <c r="AO217" s="2">
        <v>45023</v>
      </c>
      <c r="AP217" s="2">
        <v>45047</v>
      </c>
      <c r="AQ217" s="2">
        <v>45068</v>
      </c>
      <c r="AR217" s="2">
        <v>45089</v>
      </c>
      <c r="AS217" s="2">
        <v>45096</v>
      </c>
      <c r="AT217" s="2">
        <v>45110</v>
      </c>
      <c r="AU217" s="2">
        <v>45127</v>
      </c>
      <c r="AV217" s="2">
        <v>45145</v>
      </c>
      <c r="AW217" s="2">
        <v>45159</v>
      </c>
      <c r="AX217" s="2">
        <v>45215</v>
      </c>
      <c r="AY217" s="2">
        <v>45236</v>
      </c>
    </row>
    <row r="218" spans="1:51" ht="45" x14ac:dyDescent="0.25">
      <c r="A218" s="3" t="s">
        <v>15</v>
      </c>
      <c r="B218" s="3" t="s">
        <v>14</v>
      </c>
      <c r="C218" s="3" t="s">
        <v>41</v>
      </c>
      <c r="D218" s="8" t="s">
        <v>293</v>
      </c>
      <c r="E218" s="3" t="s">
        <v>189</v>
      </c>
      <c r="F218" s="3" t="s">
        <v>138</v>
      </c>
      <c r="G218" s="8" t="s">
        <v>292</v>
      </c>
      <c r="H218" s="8" t="s">
        <v>94</v>
      </c>
      <c r="I218" s="3" t="s">
        <v>7</v>
      </c>
      <c r="J218" s="3" t="s">
        <v>93</v>
      </c>
      <c r="K218" s="8" t="s">
        <v>25</v>
      </c>
      <c r="L218" s="3">
        <v>15</v>
      </c>
      <c r="M218" s="3" t="s">
        <v>291</v>
      </c>
      <c r="N218" s="4">
        <v>45086</v>
      </c>
      <c r="O218" s="6">
        <v>20232110089141</v>
      </c>
      <c r="P218" s="7">
        <v>45106</v>
      </c>
      <c r="Q218" s="6">
        <f>R218-1</f>
        <v>12</v>
      </c>
      <c r="R218" s="6">
        <f>NETWORKDAYS(N218,P218,AL218:AO218:AP218:AQ218:AR218:AS218:AT218:AU218:AV218:AW218:AX218:AY218)</f>
        <v>13</v>
      </c>
      <c r="S218" s="9" t="s">
        <v>18</v>
      </c>
      <c r="T218" s="3" t="s">
        <v>290</v>
      </c>
      <c r="U218" s="4" t="s">
        <v>1</v>
      </c>
      <c r="V218" s="3" t="s">
        <v>90</v>
      </c>
      <c r="W218" s="3" t="s">
        <v>16</v>
      </c>
      <c r="X218" s="3" t="s">
        <v>1</v>
      </c>
      <c r="Y218" s="3" t="s">
        <v>222</v>
      </c>
      <c r="AL218" s="2">
        <v>44935</v>
      </c>
      <c r="AM218" s="2">
        <v>45005</v>
      </c>
      <c r="AN218" s="2">
        <v>45022</v>
      </c>
      <c r="AO218" s="2">
        <v>45023</v>
      </c>
      <c r="AP218" s="2">
        <v>45047</v>
      </c>
      <c r="AQ218" s="2">
        <v>45068</v>
      </c>
      <c r="AR218" s="2">
        <v>45089</v>
      </c>
      <c r="AS218" s="2">
        <v>45096</v>
      </c>
      <c r="AT218" s="2">
        <v>45110</v>
      </c>
      <c r="AU218" s="2">
        <v>45127</v>
      </c>
      <c r="AV218" s="2">
        <v>45145</v>
      </c>
      <c r="AW218" s="2">
        <v>45159</v>
      </c>
      <c r="AX218" s="2">
        <v>45215</v>
      </c>
      <c r="AY218" s="2">
        <v>45236</v>
      </c>
    </row>
    <row r="219" spans="1:51" ht="67.5" x14ac:dyDescent="0.25">
      <c r="A219" s="3" t="s">
        <v>15</v>
      </c>
      <c r="B219" s="3" t="s">
        <v>14</v>
      </c>
      <c r="C219" s="3" t="s">
        <v>48</v>
      </c>
      <c r="D219" s="8" t="s">
        <v>289</v>
      </c>
      <c r="E219" s="3" t="s">
        <v>58</v>
      </c>
      <c r="F219" s="3" t="s">
        <v>10</v>
      </c>
      <c r="G219" s="8" t="s">
        <v>288</v>
      </c>
      <c r="H219" s="8" t="s">
        <v>87</v>
      </c>
      <c r="I219" s="3" t="s">
        <v>7</v>
      </c>
      <c r="J219" s="3" t="s">
        <v>6</v>
      </c>
      <c r="K219" s="8" t="s">
        <v>50</v>
      </c>
      <c r="L219" s="3">
        <v>30</v>
      </c>
      <c r="M219" s="3" t="s">
        <v>287</v>
      </c>
      <c r="N219" s="4">
        <v>45086</v>
      </c>
      <c r="O219" s="6">
        <v>20232110089271</v>
      </c>
      <c r="P219" s="7">
        <v>45093</v>
      </c>
      <c r="Q219" s="6">
        <f>R219-1</f>
        <v>4</v>
      </c>
      <c r="R219" s="6">
        <f>NETWORKDAYS(N219,P219,AL219:AO219:AP219:AQ219:AR219:AS219:AT219:AU219:AV219:AW219:AX219:AY219)</f>
        <v>5</v>
      </c>
      <c r="S219" s="9" t="s">
        <v>18</v>
      </c>
      <c r="T219" s="3" t="s">
        <v>286</v>
      </c>
      <c r="U219" s="4">
        <v>45093</v>
      </c>
      <c r="V219" s="3" t="s">
        <v>2</v>
      </c>
      <c r="W219" s="3" t="s">
        <v>16</v>
      </c>
      <c r="X219" s="3" t="s">
        <v>1</v>
      </c>
      <c r="Y219" s="3" t="s">
        <v>1</v>
      </c>
      <c r="AL219" s="2">
        <v>44935</v>
      </c>
      <c r="AM219" s="2">
        <v>45005</v>
      </c>
      <c r="AN219" s="2">
        <v>45022</v>
      </c>
      <c r="AO219" s="2">
        <v>45023</v>
      </c>
      <c r="AP219" s="2">
        <v>45047</v>
      </c>
      <c r="AQ219" s="2">
        <v>45068</v>
      </c>
      <c r="AR219" s="2">
        <v>45089</v>
      </c>
      <c r="AS219" s="2">
        <v>45096</v>
      </c>
      <c r="AT219" s="2">
        <v>45110</v>
      </c>
      <c r="AU219" s="2">
        <v>45127</v>
      </c>
      <c r="AV219" s="2">
        <v>45145</v>
      </c>
      <c r="AW219" s="2">
        <v>45159</v>
      </c>
      <c r="AX219" s="2">
        <v>45215</v>
      </c>
      <c r="AY219" s="2">
        <v>45236</v>
      </c>
    </row>
    <row r="220" spans="1:51" ht="45" x14ac:dyDescent="0.25">
      <c r="A220" s="3" t="s">
        <v>15</v>
      </c>
      <c r="B220" s="3" t="s">
        <v>14</v>
      </c>
      <c r="C220" s="3" t="s">
        <v>84</v>
      </c>
      <c r="D220" s="8" t="s">
        <v>285</v>
      </c>
      <c r="E220" s="3" t="s">
        <v>189</v>
      </c>
      <c r="F220" s="3" t="s">
        <v>122</v>
      </c>
      <c r="G220" s="8" t="s">
        <v>284</v>
      </c>
      <c r="H220" s="8" t="s">
        <v>8</v>
      </c>
      <c r="I220" s="3" t="s">
        <v>7</v>
      </c>
      <c r="J220" s="3" t="s">
        <v>6</v>
      </c>
      <c r="K220" s="8" t="s">
        <v>25</v>
      </c>
      <c r="L220" s="3">
        <v>15</v>
      </c>
      <c r="M220" s="3" t="s">
        <v>283</v>
      </c>
      <c r="N220" s="4">
        <v>45086</v>
      </c>
      <c r="O220" s="6" t="s">
        <v>282</v>
      </c>
      <c r="P220" s="7">
        <v>45119</v>
      </c>
      <c r="Q220" s="6">
        <f>R220-1</f>
        <v>20</v>
      </c>
      <c r="R220" s="6">
        <f>NETWORKDAYS(N220,P220,AL220:AO220:AP220:AQ220:AR220:AS220:AT220:AU220:AV220:AW220:AX220:AY220)</f>
        <v>21</v>
      </c>
      <c r="S220" s="10" t="s">
        <v>31</v>
      </c>
      <c r="T220" s="3"/>
      <c r="U220" s="4">
        <v>45111</v>
      </c>
      <c r="V220" s="3" t="s">
        <v>2</v>
      </c>
      <c r="W220" s="3" t="s">
        <v>1</v>
      </c>
      <c r="X220" s="3" t="s">
        <v>1</v>
      </c>
      <c r="Y220" s="8" t="s">
        <v>185</v>
      </c>
      <c r="AL220" s="2">
        <v>44935</v>
      </c>
      <c r="AM220" s="2">
        <v>45005</v>
      </c>
      <c r="AN220" s="2">
        <v>45022</v>
      </c>
      <c r="AO220" s="2">
        <v>45023</v>
      </c>
      <c r="AP220" s="2">
        <v>45047</v>
      </c>
      <c r="AQ220" s="2">
        <v>45068</v>
      </c>
      <c r="AR220" s="2">
        <v>45089</v>
      </c>
      <c r="AS220" s="2">
        <v>45096</v>
      </c>
      <c r="AT220" s="2">
        <v>45110</v>
      </c>
      <c r="AU220" s="2">
        <v>45127</v>
      </c>
      <c r="AV220" s="2">
        <v>45145</v>
      </c>
      <c r="AW220" s="2">
        <v>45159</v>
      </c>
      <c r="AX220" s="2">
        <v>45215</v>
      </c>
      <c r="AY220" s="2">
        <v>45236</v>
      </c>
    </row>
    <row r="221" spans="1:51" ht="56.25" x14ac:dyDescent="0.25">
      <c r="A221" s="3" t="s">
        <v>15</v>
      </c>
      <c r="B221" s="3" t="s">
        <v>14</v>
      </c>
      <c r="C221" s="3" t="s">
        <v>48</v>
      </c>
      <c r="D221" s="8" t="s">
        <v>281</v>
      </c>
      <c r="E221" s="3" t="s">
        <v>58</v>
      </c>
      <c r="F221" s="3" t="s">
        <v>73</v>
      </c>
      <c r="G221" s="8" t="s">
        <v>280</v>
      </c>
      <c r="H221" s="8" t="s">
        <v>112</v>
      </c>
      <c r="I221" s="3" t="s">
        <v>7</v>
      </c>
      <c r="J221" s="3" t="s">
        <v>55</v>
      </c>
      <c r="K221" s="8" t="s">
        <v>62</v>
      </c>
      <c r="L221" s="3">
        <v>10</v>
      </c>
      <c r="M221" s="3" t="s">
        <v>279</v>
      </c>
      <c r="N221" s="4">
        <v>45086</v>
      </c>
      <c r="O221" s="6" t="s">
        <v>1</v>
      </c>
      <c r="P221" s="7">
        <v>45087</v>
      </c>
      <c r="Q221" s="6">
        <f>R221-1</f>
        <v>0</v>
      </c>
      <c r="R221" s="6">
        <f>NETWORKDAYS(N221,P221,AL221:AO221:AP221:AQ221:AR221:AS221:AT221:AU221:AV221:AW221:AX221:AY221)</f>
        <v>1</v>
      </c>
      <c r="S221" s="9" t="s">
        <v>18</v>
      </c>
      <c r="T221" s="3" t="s">
        <v>278</v>
      </c>
      <c r="U221" s="4" t="s">
        <v>1</v>
      </c>
      <c r="V221" s="3" t="s">
        <v>1</v>
      </c>
      <c r="W221" s="3" t="s">
        <v>16</v>
      </c>
      <c r="X221" s="3" t="s">
        <v>1</v>
      </c>
      <c r="Y221" s="3" t="s">
        <v>68</v>
      </c>
      <c r="AL221" s="2">
        <v>44935</v>
      </c>
      <c r="AM221" s="2">
        <v>45005</v>
      </c>
      <c r="AN221" s="2">
        <v>45022</v>
      </c>
      <c r="AO221" s="2">
        <v>45023</v>
      </c>
      <c r="AP221" s="2">
        <v>45047</v>
      </c>
      <c r="AQ221" s="2">
        <v>45068</v>
      </c>
      <c r="AR221" s="2">
        <v>45089</v>
      </c>
      <c r="AS221" s="2">
        <v>45096</v>
      </c>
      <c r="AT221" s="2">
        <v>45110</v>
      </c>
      <c r="AU221" s="2">
        <v>45127</v>
      </c>
      <c r="AV221" s="2">
        <v>45145</v>
      </c>
      <c r="AW221" s="2">
        <v>45159</v>
      </c>
      <c r="AX221" s="2">
        <v>45215</v>
      </c>
      <c r="AY221" s="2">
        <v>45236</v>
      </c>
    </row>
    <row r="222" spans="1:51" ht="45" x14ac:dyDescent="0.25">
      <c r="A222" s="3" t="s">
        <v>15</v>
      </c>
      <c r="B222" s="3" t="s">
        <v>14</v>
      </c>
      <c r="C222" s="3" t="s">
        <v>79</v>
      </c>
      <c r="D222" s="8" t="s">
        <v>277</v>
      </c>
      <c r="E222" s="3" t="s">
        <v>58</v>
      </c>
      <c r="F222" s="3" t="s">
        <v>27</v>
      </c>
      <c r="G222" s="8" t="s">
        <v>276</v>
      </c>
      <c r="H222" s="8" t="s">
        <v>132</v>
      </c>
      <c r="I222" s="3" t="s">
        <v>7</v>
      </c>
      <c r="J222" s="3" t="s">
        <v>6</v>
      </c>
      <c r="K222" s="8" t="s">
        <v>25</v>
      </c>
      <c r="L222" s="3">
        <v>15</v>
      </c>
      <c r="M222" s="3" t="s">
        <v>275</v>
      </c>
      <c r="N222" s="4">
        <v>45090</v>
      </c>
      <c r="O222" s="6">
        <v>20232110090331</v>
      </c>
      <c r="P222" s="7">
        <v>45113</v>
      </c>
      <c r="Q222" s="6">
        <f>R222-1</f>
        <v>15</v>
      </c>
      <c r="R222" s="6">
        <f>NETWORKDAYS(N222,P222,AL222:AO222:AP222:AQ222:AR222:AS222:AT222:AU222:AV222:AW222:AX222:AY222)</f>
        <v>16</v>
      </c>
      <c r="S222" s="9" t="s">
        <v>18</v>
      </c>
      <c r="T222" s="3" t="s">
        <v>274</v>
      </c>
      <c r="U222" s="4">
        <v>45113</v>
      </c>
      <c r="V222" s="3" t="s">
        <v>2</v>
      </c>
      <c r="W222" s="3" t="s">
        <v>16</v>
      </c>
      <c r="X222" s="3" t="s">
        <v>1</v>
      </c>
      <c r="Y222" s="3" t="s">
        <v>1</v>
      </c>
      <c r="AL222" s="2">
        <v>44935</v>
      </c>
      <c r="AM222" s="2">
        <v>45005</v>
      </c>
      <c r="AN222" s="2">
        <v>45022</v>
      </c>
      <c r="AO222" s="2">
        <v>45023</v>
      </c>
      <c r="AP222" s="2">
        <v>45047</v>
      </c>
      <c r="AQ222" s="2">
        <v>45068</v>
      </c>
      <c r="AR222" s="2">
        <v>45089</v>
      </c>
      <c r="AS222" s="2">
        <v>45096</v>
      </c>
      <c r="AT222" s="2">
        <v>45110</v>
      </c>
      <c r="AU222" s="2">
        <v>45127</v>
      </c>
      <c r="AV222" s="2">
        <v>45145</v>
      </c>
      <c r="AW222" s="2">
        <v>45159</v>
      </c>
      <c r="AX222" s="2">
        <v>45215</v>
      </c>
      <c r="AY222" s="2">
        <v>45236</v>
      </c>
    </row>
    <row r="223" spans="1:51" ht="67.5" x14ac:dyDescent="0.25">
      <c r="A223" s="3" t="s">
        <v>15</v>
      </c>
      <c r="B223" s="3" t="s">
        <v>14</v>
      </c>
      <c r="C223" s="3" t="s">
        <v>273</v>
      </c>
      <c r="D223" s="8" t="s">
        <v>272</v>
      </c>
      <c r="E223" s="3" t="s">
        <v>28</v>
      </c>
      <c r="F223" s="3" t="s">
        <v>38</v>
      </c>
      <c r="G223" s="8" t="s">
        <v>271</v>
      </c>
      <c r="H223" s="8" t="s">
        <v>270</v>
      </c>
      <c r="I223" s="3" t="s">
        <v>7</v>
      </c>
      <c r="J223" s="3" t="s">
        <v>153</v>
      </c>
      <c r="K223" s="8" t="s">
        <v>62</v>
      </c>
      <c r="L223" s="3">
        <v>10</v>
      </c>
      <c r="M223" s="3" t="s">
        <v>269</v>
      </c>
      <c r="N223" s="4">
        <v>45090</v>
      </c>
      <c r="O223" s="6">
        <v>20232130089771</v>
      </c>
      <c r="P223" s="7">
        <v>45119</v>
      </c>
      <c r="Q223" s="6">
        <f>R223-1</f>
        <v>19</v>
      </c>
      <c r="R223" s="6">
        <f>NETWORKDAYS(N223,P223,AL223:AO223:AP223:AQ223:AR223:AS223:AT223:AU223:AV223:AW223:AX223:AY223)</f>
        <v>20</v>
      </c>
      <c r="S223" s="10" t="s">
        <v>31</v>
      </c>
      <c r="T223" s="3" t="s">
        <v>268</v>
      </c>
      <c r="U223" s="4" t="s">
        <v>1</v>
      </c>
      <c r="V223" s="3" t="s">
        <v>90</v>
      </c>
      <c r="W223" s="3" t="s">
        <v>1</v>
      </c>
      <c r="X223" s="3" t="s">
        <v>1</v>
      </c>
      <c r="Y223" s="8" t="s">
        <v>255</v>
      </c>
      <c r="AL223" s="2">
        <v>44935</v>
      </c>
      <c r="AM223" s="2">
        <v>45005</v>
      </c>
      <c r="AN223" s="2">
        <v>45022</v>
      </c>
      <c r="AO223" s="2">
        <v>45023</v>
      </c>
      <c r="AP223" s="2">
        <v>45047</v>
      </c>
      <c r="AQ223" s="2">
        <v>45068</v>
      </c>
      <c r="AR223" s="2">
        <v>45089</v>
      </c>
      <c r="AS223" s="2">
        <v>45096</v>
      </c>
      <c r="AT223" s="2">
        <v>45110</v>
      </c>
      <c r="AU223" s="2">
        <v>45127</v>
      </c>
      <c r="AV223" s="2">
        <v>45145</v>
      </c>
      <c r="AW223" s="2">
        <v>45159</v>
      </c>
      <c r="AX223" s="2">
        <v>45215</v>
      </c>
      <c r="AY223" s="2">
        <v>45236</v>
      </c>
    </row>
    <row r="224" spans="1:51" ht="45" x14ac:dyDescent="0.25">
      <c r="A224" s="3" t="s">
        <v>15</v>
      </c>
      <c r="B224" s="3" t="s">
        <v>14</v>
      </c>
      <c r="C224" s="3" t="s">
        <v>13</v>
      </c>
      <c r="D224" s="8" t="s">
        <v>267</v>
      </c>
      <c r="E224" s="3" t="s">
        <v>11</v>
      </c>
      <c r="F224" s="3" t="s">
        <v>138</v>
      </c>
      <c r="G224" s="8" t="s">
        <v>266</v>
      </c>
      <c r="H224" s="8" t="s">
        <v>136</v>
      </c>
      <c r="I224" s="3" t="s">
        <v>7</v>
      </c>
      <c r="J224" s="3" t="s">
        <v>93</v>
      </c>
      <c r="K224" s="8" t="s">
        <v>5</v>
      </c>
      <c r="L224" s="3">
        <v>15</v>
      </c>
      <c r="M224" s="3" t="s">
        <v>265</v>
      </c>
      <c r="N224" s="4">
        <v>45090</v>
      </c>
      <c r="O224" s="6">
        <v>20232150091301</v>
      </c>
      <c r="P224" s="7">
        <v>45119</v>
      </c>
      <c r="Q224" s="6">
        <f>R224-1</f>
        <v>19</v>
      </c>
      <c r="R224" s="6">
        <f>NETWORKDAYS(N224,P224,AL224:AO224:AP224:AQ224:AR224:AS224:AT224:AU224:AV224:AW224:AX224:AY224)</f>
        <v>20</v>
      </c>
      <c r="S224" s="10" t="s">
        <v>31</v>
      </c>
      <c r="T224" s="3"/>
      <c r="U224" s="4"/>
      <c r="V224" s="3"/>
      <c r="W224" s="3"/>
      <c r="X224" s="3"/>
      <c r="Y224" s="8" t="s">
        <v>255</v>
      </c>
      <c r="AL224" s="2">
        <v>44935</v>
      </c>
      <c r="AM224" s="2">
        <v>45005</v>
      </c>
      <c r="AN224" s="2">
        <v>45022</v>
      </c>
      <c r="AO224" s="2">
        <v>45023</v>
      </c>
      <c r="AP224" s="2">
        <v>45047</v>
      </c>
      <c r="AQ224" s="2">
        <v>45068</v>
      </c>
      <c r="AR224" s="2">
        <v>45089</v>
      </c>
      <c r="AS224" s="2">
        <v>45096</v>
      </c>
      <c r="AT224" s="2">
        <v>45110</v>
      </c>
      <c r="AU224" s="2">
        <v>45127</v>
      </c>
      <c r="AV224" s="2">
        <v>45145</v>
      </c>
      <c r="AW224" s="2">
        <v>45159</v>
      </c>
      <c r="AX224" s="2">
        <v>45215</v>
      </c>
      <c r="AY224" s="2">
        <v>45236</v>
      </c>
    </row>
    <row r="225" spans="1:51" ht="45" x14ac:dyDescent="0.25">
      <c r="A225" s="3" t="s">
        <v>15</v>
      </c>
      <c r="B225" s="3" t="s">
        <v>14</v>
      </c>
      <c r="C225" s="3" t="s">
        <v>67</v>
      </c>
      <c r="D225" s="8" t="s">
        <v>264</v>
      </c>
      <c r="E225" s="3" t="s">
        <v>11</v>
      </c>
      <c r="F225" s="3" t="s">
        <v>10</v>
      </c>
      <c r="G225" s="8" t="s">
        <v>263</v>
      </c>
      <c r="H225" s="8" t="s">
        <v>87</v>
      </c>
      <c r="I225" s="3" t="s">
        <v>7</v>
      </c>
      <c r="J225" s="3" t="s">
        <v>6</v>
      </c>
      <c r="K225" s="8" t="s">
        <v>25</v>
      </c>
      <c r="L225" s="6">
        <v>15</v>
      </c>
      <c r="M225" s="3" t="s">
        <v>262</v>
      </c>
      <c r="N225" s="4">
        <v>45090</v>
      </c>
      <c r="O225" s="6">
        <v>20232110090601</v>
      </c>
      <c r="P225" s="7">
        <v>45111</v>
      </c>
      <c r="Q225" s="6">
        <f>R225-1</f>
        <v>13</v>
      </c>
      <c r="R225" s="6">
        <f>NETWORKDAYS(N225,P225,AL225:AO225:AP225:AQ225:AR225:AS225:AT225:AU225:AV225:AW225:AX225:AY225)</f>
        <v>14</v>
      </c>
      <c r="S225" s="9" t="s">
        <v>18</v>
      </c>
      <c r="T225" s="3" t="s">
        <v>261</v>
      </c>
      <c r="U225" s="4">
        <v>45111</v>
      </c>
      <c r="V225" s="3" t="s">
        <v>2</v>
      </c>
      <c r="W225" s="3" t="s">
        <v>16</v>
      </c>
      <c r="X225" s="3" t="s">
        <v>1</v>
      </c>
      <c r="Y225" s="3" t="s">
        <v>1</v>
      </c>
      <c r="AL225" s="2">
        <v>44935</v>
      </c>
      <c r="AM225" s="2">
        <v>45005</v>
      </c>
      <c r="AN225" s="2">
        <v>45022</v>
      </c>
      <c r="AO225" s="2">
        <v>45023</v>
      </c>
      <c r="AP225" s="2">
        <v>45047</v>
      </c>
      <c r="AQ225" s="2">
        <v>45068</v>
      </c>
      <c r="AR225" s="2">
        <v>45089</v>
      </c>
      <c r="AS225" s="2">
        <v>45096</v>
      </c>
      <c r="AT225" s="2">
        <v>45110</v>
      </c>
      <c r="AU225" s="2">
        <v>45127</v>
      </c>
      <c r="AV225" s="2">
        <v>45145</v>
      </c>
      <c r="AW225" s="2">
        <v>45159</v>
      </c>
      <c r="AX225" s="2">
        <v>45215</v>
      </c>
      <c r="AY225" s="2">
        <v>45236</v>
      </c>
    </row>
    <row r="226" spans="1:51" ht="45" x14ac:dyDescent="0.25">
      <c r="A226" s="3" t="s">
        <v>15</v>
      </c>
      <c r="B226" s="3" t="s">
        <v>260</v>
      </c>
      <c r="C226" s="3" t="s">
        <v>259</v>
      </c>
      <c r="D226" s="8" t="s">
        <v>258</v>
      </c>
      <c r="E226" s="3" t="s">
        <v>58</v>
      </c>
      <c r="F226" s="3" t="s">
        <v>138</v>
      </c>
      <c r="G226" s="8" t="s">
        <v>257</v>
      </c>
      <c r="H226" s="8" t="s">
        <v>136</v>
      </c>
      <c r="I226" s="3" t="s">
        <v>7</v>
      </c>
      <c r="J226" s="3" t="s">
        <v>93</v>
      </c>
      <c r="K226" s="8" t="s">
        <v>25</v>
      </c>
      <c r="L226" s="3">
        <v>15</v>
      </c>
      <c r="M226" s="3" t="s">
        <v>256</v>
      </c>
      <c r="N226" s="4">
        <v>45090</v>
      </c>
      <c r="O226" s="6">
        <v>20232150091741</v>
      </c>
      <c r="P226" s="7">
        <v>45120</v>
      </c>
      <c r="Q226" s="6">
        <f>R226-1</f>
        <v>20</v>
      </c>
      <c r="R226" s="6">
        <f>NETWORKDAYS(N226,P226,AL226:AO226:AP226:AQ226:AR226:AS226:AT226:AU226:AV226:AW226:AX226:AY226)</f>
        <v>21</v>
      </c>
      <c r="S226" s="10" t="s">
        <v>31</v>
      </c>
      <c r="T226" s="3"/>
      <c r="U226" s="4"/>
      <c r="V226" s="3"/>
      <c r="W226" s="3"/>
      <c r="X226" s="3"/>
      <c r="Y226" s="8" t="s">
        <v>255</v>
      </c>
      <c r="AL226" s="2">
        <v>44935</v>
      </c>
      <c r="AM226" s="2">
        <v>45005</v>
      </c>
      <c r="AN226" s="2">
        <v>45022</v>
      </c>
      <c r="AO226" s="2">
        <v>45023</v>
      </c>
      <c r="AP226" s="2">
        <v>45047</v>
      </c>
      <c r="AQ226" s="2">
        <v>45068</v>
      </c>
      <c r="AR226" s="2">
        <v>45089</v>
      </c>
      <c r="AS226" s="2">
        <v>45096</v>
      </c>
      <c r="AT226" s="2">
        <v>45110</v>
      </c>
      <c r="AU226" s="2">
        <v>45127</v>
      </c>
      <c r="AV226" s="2">
        <v>45145</v>
      </c>
      <c r="AW226" s="2">
        <v>45159</v>
      </c>
      <c r="AX226" s="2">
        <v>45215</v>
      </c>
      <c r="AY226" s="2">
        <v>45236</v>
      </c>
    </row>
    <row r="227" spans="1:51" ht="45" x14ac:dyDescent="0.25">
      <c r="A227" s="3" t="s">
        <v>15</v>
      </c>
      <c r="B227" s="3" t="s">
        <v>14</v>
      </c>
      <c r="C227" s="3" t="s">
        <v>48</v>
      </c>
      <c r="D227" s="8" t="s">
        <v>254</v>
      </c>
      <c r="E227" s="3" t="s">
        <v>28</v>
      </c>
      <c r="F227" s="3" t="s">
        <v>10</v>
      </c>
      <c r="G227" s="8" t="s">
        <v>253</v>
      </c>
      <c r="H227" s="8" t="s">
        <v>132</v>
      </c>
      <c r="I227" s="3" t="s">
        <v>7</v>
      </c>
      <c r="J227" s="3" t="s">
        <v>6</v>
      </c>
      <c r="K227" s="8" t="s">
        <v>25</v>
      </c>
      <c r="L227" s="3">
        <v>15</v>
      </c>
      <c r="M227" s="3" t="s">
        <v>252</v>
      </c>
      <c r="N227" s="4">
        <v>45090</v>
      </c>
      <c r="O227" s="6">
        <v>20232110090621</v>
      </c>
      <c r="P227" s="7">
        <v>45113</v>
      </c>
      <c r="Q227" s="6">
        <f>R227-1</f>
        <v>15</v>
      </c>
      <c r="R227" s="6">
        <f>NETWORKDAYS(N227,P227,AL227:AO227:AP227:AQ227:AR227:AS227:AT227:AU227:AV227:AW227:AX227:AY227)</f>
        <v>16</v>
      </c>
      <c r="S227" s="9" t="s">
        <v>18</v>
      </c>
      <c r="T227" s="3" t="s">
        <v>251</v>
      </c>
      <c r="U227" s="4">
        <v>45113</v>
      </c>
      <c r="V227" s="3" t="s">
        <v>2</v>
      </c>
      <c r="W227" s="3" t="s">
        <v>16</v>
      </c>
      <c r="X227" s="3" t="s">
        <v>1</v>
      </c>
      <c r="Y227" s="3" t="s">
        <v>1</v>
      </c>
      <c r="AL227" s="2">
        <v>44935</v>
      </c>
      <c r="AM227" s="2">
        <v>45005</v>
      </c>
      <c r="AN227" s="2">
        <v>45022</v>
      </c>
      <c r="AO227" s="2">
        <v>45023</v>
      </c>
      <c r="AP227" s="2">
        <v>45047</v>
      </c>
      <c r="AQ227" s="2">
        <v>45068</v>
      </c>
      <c r="AR227" s="2">
        <v>45089</v>
      </c>
      <c r="AS227" s="2">
        <v>45096</v>
      </c>
      <c r="AT227" s="2">
        <v>45110</v>
      </c>
      <c r="AU227" s="2">
        <v>45127</v>
      </c>
      <c r="AV227" s="2">
        <v>45145</v>
      </c>
      <c r="AW227" s="2">
        <v>45159</v>
      </c>
      <c r="AX227" s="2">
        <v>45215</v>
      </c>
      <c r="AY227" s="2">
        <v>45236</v>
      </c>
    </row>
    <row r="228" spans="1:51" ht="45" x14ac:dyDescent="0.25">
      <c r="A228" s="3" t="s">
        <v>15</v>
      </c>
      <c r="B228" s="3" t="s">
        <v>14</v>
      </c>
      <c r="C228" s="3" t="s">
        <v>13</v>
      </c>
      <c r="D228" s="8" t="s">
        <v>250</v>
      </c>
      <c r="E228" s="3" t="s">
        <v>11</v>
      </c>
      <c r="F228" s="3" t="s">
        <v>73</v>
      </c>
      <c r="G228" s="8" t="s">
        <v>249</v>
      </c>
      <c r="H228" s="8" t="s">
        <v>248</v>
      </c>
      <c r="I228" s="3" t="s">
        <v>7</v>
      </c>
      <c r="J228" s="3" t="s">
        <v>55</v>
      </c>
      <c r="K228" s="8" t="s">
        <v>5</v>
      </c>
      <c r="L228" s="3">
        <v>15</v>
      </c>
      <c r="M228" s="3" t="s">
        <v>247</v>
      </c>
      <c r="N228" s="4">
        <v>45090</v>
      </c>
      <c r="O228" s="6">
        <v>20232140089911</v>
      </c>
      <c r="P228" s="7">
        <v>45120</v>
      </c>
      <c r="Q228" s="6">
        <f>R228-1</f>
        <v>20</v>
      </c>
      <c r="R228" s="6">
        <f>NETWORKDAYS(N228,P228,AL228:AO228:AP228:AQ228:AR228:AS228:AT228:AU228:AV228:AW228:AX228:AY228)</f>
        <v>21</v>
      </c>
      <c r="S228" s="10" t="s">
        <v>31</v>
      </c>
      <c r="T228" s="3" t="s">
        <v>246</v>
      </c>
      <c r="U228" s="4">
        <v>45103</v>
      </c>
      <c r="V228" s="3" t="s">
        <v>2</v>
      </c>
      <c r="W228" s="3" t="s">
        <v>1</v>
      </c>
      <c r="X228" s="3" t="s">
        <v>1</v>
      </c>
      <c r="Y228" s="8" t="s">
        <v>185</v>
      </c>
      <c r="AL228" s="2">
        <v>44935</v>
      </c>
      <c r="AM228" s="2">
        <v>45005</v>
      </c>
      <c r="AN228" s="2">
        <v>45022</v>
      </c>
      <c r="AO228" s="2">
        <v>45023</v>
      </c>
      <c r="AP228" s="2">
        <v>45047</v>
      </c>
      <c r="AQ228" s="2">
        <v>45068</v>
      </c>
      <c r="AR228" s="2">
        <v>45089</v>
      </c>
      <c r="AS228" s="2">
        <v>45096</v>
      </c>
      <c r="AT228" s="2">
        <v>45110</v>
      </c>
      <c r="AU228" s="2">
        <v>45127</v>
      </c>
      <c r="AV228" s="2">
        <v>45145</v>
      </c>
      <c r="AW228" s="2">
        <v>45159</v>
      </c>
      <c r="AX228" s="2">
        <v>45215</v>
      </c>
      <c r="AY228" s="2">
        <v>45236</v>
      </c>
    </row>
    <row r="229" spans="1:51" ht="45" x14ac:dyDescent="0.25">
      <c r="A229" s="3" t="s">
        <v>15</v>
      </c>
      <c r="B229" s="3" t="s">
        <v>14</v>
      </c>
      <c r="C229" s="3" t="s">
        <v>124</v>
      </c>
      <c r="D229" s="8" t="s">
        <v>245</v>
      </c>
      <c r="E229" s="3" t="s">
        <v>28</v>
      </c>
      <c r="F229" s="3" t="s">
        <v>73</v>
      </c>
      <c r="G229" s="8" t="s">
        <v>244</v>
      </c>
      <c r="H229" s="8" t="s">
        <v>243</v>
      </c>
      <c r="I229" s="3" t="s">
        <v>7</v>
      </c>
      <c r="J229" s="3" t="s">
        <v>55</v>
      </c>
      <c r="K229" s="8" t="s">
        <v>25</v>
      </c>
      <c r="L229" s="3">
        <v>15</v>
      </c>
      <c r="M229" s="3" t="s">
        <v>242</v>
      </c>
      <c r="N229" s="4">
        <v>45090</v>
      </c>
      <c r="O229" s="6" t="s">
        <v>1</v>
      </c>
      <c r="P229" s="7">
        <v>45091</v>
      </c>
      <c r="Q229" s="6">
        <f>R229-1</f>
        <v>1</v>
      </c>
      <c r="R229" s="6">
        <f>NETWORKDAYS(N229,P229,AL229:AO229:AP229:AQ229:AR229:AS229:AT229:AU229:AV229:AW229:AX229:AY229)</f>
        <v>2</v>
      </c>
      <c r="S229" s="9" t="s">
        <v>18</v>
      </c>
      <c r="T229" s="3" t="s">
        <v>241</v>
      </c>
      <c r="U229" s="4" t="s">
        <v>1</v>
      </c>
      <c r="V229" s="3" t="s">
        <v>1</v>
      </c>
      <c r="W229" s="3" t="s">
        <v>16</v>
      </c>
      <c r="X229" s="3" t="s">
        <v>1</v>
      </c>
      <c r="Y229" s="3" t="s">
        <v>68</v>
      </c>
      <c r="AL229" s="2">
        <v>44935</v>
      </c>
      <c r="AM229" s="2">
        <v>45005</v>
      </c>
      <c r="AN229" s="2">
        <v>45022</v>
      </c>
      <c r="AO229" s="2">
        <v>45023</v>
      </c>
      <c r="AP229" s="2">
        <v>45047</v>
      </c>
      <c r="AQ229" s="2">
        <v>45068</v>
      </c>
      <c r="AR229" s="2">
        <v>45089</v>
      </c>
      <c r="AS229" s="2">
        <v>45096</v>
      </c>
      <c r="AT229" s="2">
        <v>45110</v>
      </c>
      <c r="AU229" s="2">
        <v>45127</v>
      </c>
      <c r="AV229" s="2">
        <v>45145</v>
      </c>
      <c r="AW229" s="2">
        <v>45159</v>
      </c>
      <c r="AX229" s="2">
        <v>45215</v>
      </c>
      <c r="AY229" s="2">
        <v>45236</v>
      </c>
    </row>
    <row r="230" spans="1:51" ht="22.5" x14ac:dyDescent="0.25">
      <c r="A230" s="3" t="s">
        <v>15</v>
      </c>
      <c r="B230" s="3" t="s">
        <v>14</v>
      </c>
      <c r="C230" s="3" t="s">
        <v>41</v>
      </c>
      <c r="D230" s="8" t="s">
        <v>240</v>
      </c>
      <c r="E230" s="3" t="s">
        <v>11</v>
      </c>
      <c r="F230" s="3" t="s">
        <v>122</v>
      </c>
      <c r="G230" s="8" t="s">
        <v>239</v>
      </c>
      <c r="H230" s="8" t="s">
        <v>106</v>
      </c>
      <c r="I230" s="3" t="s">
        <v>35</v>
      </c>
      <c r="J230" s="3" t="s">
        <v>34</v>
      </c>
      <c r="K230" s="8" t="s">
        <v>50</v>
      </c>
      <c r="L230" s="3">
        <v>30</v>
      </c>
      <c r="M230" s="3" t="s">
        <v>238</v>
      </c>
      <c r="N230" s="4">
        <v>45090</v>
      </c>
      <c r="O230" s="6"/>
      <c r="P230" s="7">
        <v>45120</v>
      </c>
      <c r="Q230" s="6">
        <f>R230-1</f>
        <v>20</v>
      </c>
      <c r="R230" s="6">
        <f>NETWORKDAYS(N230,P230,AL230:AO230:AP230:AQ230:AR230:AS230:AT230:AU230:AV230:AW230:AX230:AY230)</f>
        <v>21</v>
      </c>
      <c r="S230" s="5" t="s">
        <v>3</v>
      </c>
      <c r="T230" s="3"/>
      <c r="U230" s="4"/>
      <c r="V230" s="3"/>
      <c r="W230" s="3"/>
      <c r="X230" s="3"/>
      <c r="Y230" s="3"/>
      <c r="AL230" s="2">
        <v>44935</v>
      </c>
      <c r="AM230" s="2">
        <v>45005</v>
      </c>
      <c r="AN230" s="2">
        <v>45022</v>
      </c>
      <c r="AO230" s="2">
        <v>45023</v>
      </c>
      <c r="AP230" s="2">
        <v>45047</v>
      </c>
      <c r="AQ230" s="2">
        <v>45068</v>
      </c>
      <c r="AR230" s="2">
        <v>45089</v>
      </c>
      <c r="AS230" s="2">
        <v>45096</v>
      </c>
      <c r="AT230" s="2">
        <v>45110</v>
      </c>
      <c r="AU230" s="2">
        <v>45127</v>
      </c>
      <c r="AV230" s="2">
        <v>45145</v>
      </c>
      <c r="AW230" s="2">
        <v>45159</v>
      </c>
      <c r="AX230" s="2">
        <v>45215</v>
      </c>
      <c r="AY230" s="2">
        <v>45236</v>
      </c>
    </row>
    <row r="231" spans="1:51" ht="67.5" x14ac:dyDescent="0.25">
      <c r="A231" s="3" t="s">
        <v>15</v>
      </c>
      <c r="B231" s="3" t="s">
        <v>14</v>
      </c>
      <c r="C231" s="3" t="s">
        <v>84</v>
      </c>
      <c r="D231" s="8" t="s">
        <v>237</v>
      </c>
      <c r="E231" s="3" t="s">
        <v>58</v>
      </c>
      <c r="F231" s="3" t="s">
        <v>122</v>
      </c>
      <c r="G231" s="8" t="s">
        <v>236</v>
      </c>
      <c r="H231" s="3" t="s">
        <v>235</v>
      </c>
      <c r="I231" s="3" t="s">
        <v>171</v>
      </c>
      <c r="J231" s="3" t="s">
        <v>234</v>
      </c>
      <c r="K231" s="8" t="s">
        <v>25</v>
      </c>
      <c r="L231" s="3">
        <v>15</v>
      </c>
      <c r="M231" s="3" t="s">
        <v>233</v>
      </c>
      <c r="N231" s="4">
        <v>45091</v>
      </c>
      <c r="O231" s="6"/>
      <c r="P231" s="7">
        <v>45120</v>
      </c>
      <c r="Q231" s="6">
        <f>R231-1</f>
        <v>19</v>
      </c>
      <c r="R231" s="6">
        <f>NETWORKDAYS(N231,P231,AL231:AO231:AP231:AQ231:AR231:AS231:AT231:AU231:AV231:AW231:AX231:AY231)</f>
        <v>20</v>
      </c>
      <c r="S231" s="10" t="s">
        <v>31</v>
      </c>
      <c r="T231" s="3" t="s">
        <v>232</v>
      </c>
      <c r="U231" s="4"/>
      <c r="V231" s="3"/>
      <c r="W231" s="3"/>
      <c r="X231" s="3"/>
      <c r="Y231" s="8" t="s">
        <v>185</v>
      </c>
      <c r="AL231" s="2">
        <v>44935</v>
      </c>
      <c r="AM231" s="2">
        <v>45005</v>
      </c>
      <c r="AN231" s="2">
        <v>45022</v>
      </c>
      <c r="AO231" s="2">
        <v>45023</v>
      </c>
      <c r="AP231" s="2">
        <v>45047</v>
      </c>
      <c r="AQ231" s="2">
        <v>45068</v>
      </c>
      <c r="AR231" s="2">
        <v>45089</v>
      </c>
      <c r="AS231" s="2">
        <v>45096</v>
      </c>
      <c r="AT231" s="2">
        <v>45110</v>
      </c>
      <c r="AU231" s="2">
        <v>45127</v>
      </c>
      <c r="AV231" s="2">
        <v>45145</v>
      </c>
      <c r="AW231" s="2">
        <v>45159</v>
      </c>
      <c r="AX231" s="2">
        <v>45215</v>
      </c>
      <c r="AY231" s="2">
        <v>45236</v>
      </c>
    </row>
    <row r="232" spans="1:51" ht="45" x14ac:dyDescent="0.25">
      <c r="A232" s="3" t="s">
        <v>15</v>
      </c>
      <c r="B232" s="3" t="s">
        <v>14</v>
      </c>
      <c r="C232" s="3" t="s">
        <v>30</v>
      </c>
      <c r="D232" s="8" t="s">
        <v>231</v>
      </c>
      <c r="E232" s="3" t="s">
        <v>58</v>
      </c>
      <c r="F232" s="3" t="s">
        <v>138</v>
      </c>
      <c r="G232" s="8" t="s">
        <v>230</v>
      </c>
      <c r="H232" s="8" t="s">
        <v>229</v>
      </c>
      <c r="I232" s="3" t="s">
        <v>7</v>
      </c>
      <c r="J232" s="3" t="s">
        <v>93</v>
      </c>
      <c r="K232" s="8" t="s">
        <v>5</v>
      </c>
      <c r="L232" s="3">
        <v>15</v>
      </c>
      <c r="M232" s="3" t="s">
        <v>228</v>
      </c>
      <c r="N232" s="4">
        <v>45091</v>
      </c>
      <c r="O232" s="6">
        <v>20232150090491</v>
      </c>
      <c r="P232" s="7">
        <v>45106</v>
      </c>
      <c r="Q232" s="6">
        <f>R232-1</f>
        <v>10</v>
      </c>
      <c r="R232" s="6">
        <f>NETWORKDAYS(N232,P232,AL232:AO232:AP232:AQ232:AR232:AS232:AT232:AU232:AV232:AW232:AX232:AY232)</f>
        <v>11</v>
      </c>
      <c r="S232" s="9" t="s">
        <v>18</v>
      </c>
      <c r="T232" s="3" t="s">
        <v>227</v>
      </c>
      <c r="U232" s="4" t="s">
        <v>1</v>
      </c>
      <c r="V232" s="3" t="s">
        <v>90</v>
      </c>
      <c r="W232" s="3" t="s">
        <v>16</v>
      </c>
      <c r="X232" s="3" t="s">
        <v>1</v>
      </c>
      <c r="Y232" s="3" t="s">
        <v>222</v>
      </c>
      <c r="AL232" s="2">
        <v>44935</v>
      </c>
      <c r="AM232" s="2">
        <v>45005</v>
      </c>
      <c r="AN232" s="2">
        <v>45022</v>
      </c>
      <c r="AO232" s="2">
        <v>45023</v>
      </c>
      <c r="AP232" s="2">
        <v>45047</v>
      </c>
      <c r="AQ232" s="2">
        <v>45068</v>
      </c>
      <c r="AR232" s="2">
        <v>45089</v>
      </c>
      <c r="AS232" s="2">
        <v>45096</v>
      </c>
      <c r="AT232" s="2">
        <v>45110</v>
      </c>
      <c r="AU232" s="2">
        <v>45127</v>
      </c>
      <c r="AV232" s="2">
        <v>45145</v>
      </c>
      <c r="AW232" s="2">
        <v>45159</v>
      </c>
      <c r="AX232" s="2">
        <v>45215</v>
      </c>
      <c r="AY232" s="2">
        <v>45236</v>
      </c>
    </row>
    <row r="233" spans="1:51" ht="45" x14ac:dyDescent="0.25">
      <c r="A233" s="3" t="s">
        <v>15</v>
      </c>
      <c r="B233" s="3" t="s">
        <v>14</v>
      </c>
      <c r="C233" s="3" t="s">
        <v>115</v>
      </c>
      <c r="D233" s="8" t="s">
        <v>226</v>
      </c>
      <c r="E233" s="3" t="s">
        <v>189</v>
      </c>
      <c r="F233" s="3" t="s">
        <v>138</v>
      </c>
      <c r="G233" s="8" t="s">
        <v>225</v>
      </c>
      <c r="H233" s="8" t="s">
        <v>208</v>
      </c>
      <c r="I233" s="3" t="s">
        <v>7</v>
      </c>
      <c r="J233" s="3" t="s">
        <v>93</v>
      </c>
      <c r="K233" s="8" t="s">
        <v>62</v>
      </c>
      <c r="L233" s="3">
        <v>10</v>
      </c>
      <c r="M233" s="3" t="s">
        <v>224</v>
      </c>
      <c r="N233" s="4">
        <v>45091</v>
      </c>
      <c r="O233" s="6">
        <v>20232000089261</v>
      </c>
      <c r="P233" s="7">
        <v>45105</v>
      </c>
      <c r="Q233" s="6">
        <f>R233-1</f>
        <v>9</v>
      </c>
      <c r="R233" s="6">
        <f>NETWORKDAYS(N233,P233,AL233:AO233:AP233:AQ233:AR233:AS233:AT233:AU233:AV233:AW233:AX233:AY233)</f>
        <v>10</v>
      </c>
      <c r="S233" s="9" t="s">
        <v>18</v>
      </c>
      <c r="T233" s="3" t="s">
        <v>223</v>
      </c>
      <c r="U233" s="4" t="s">
        <v>1</v>
      </c>
      <c r="V233" s="3" t="s">
        <v>90</v>
      </c>
      <c r="W233" s="3" t="s">
        <v>16</v>
      </c>
      <c r="X233" s="3" t="s">
        <v>1</v>
      </c>
      <c r="Y233" s="3" t="s">
        <v>222</v>
      </c>
      <c r="AL233" s="2">
        <v>44935</v>
      </c>
      <c r="AM233" s="2">
        <v>45005</v>
      </c>
      <c r="AN233" s="2">
        <v>45022</v>
      </c>
      <c r="AO233" s="2">
        <v>45023</v>
      </c>
      <c r="AP233" s="2">
        <v>45047</v>
      </c>
      <c r="AQ233" s="2">
        <v>45068</v>
      </c>
      <c r="AR233" s="2">
        <v>45089</v>
      </c>
      <c r="AS233" s="2">
        <v>45096</v>
      </c>
      <c r="AT233" s="2">
        <v>45110</v>
      </c>
      <c r="AU233" s="2">
        <v>45127</v>
      </c>
      <c r="AV233" s="2">
        <v>45145</v>
      </c>
      <c r="AW233" s="2">
        <v>45159</v>
      </c>
      <c r="AX233" s="2">
        <v>45215</v>
      </c>
      <c r="AY233" s="2">
        <v>45236</v>
      </c>
    </row>
    <row r="234" spans="1:51" ht="56.25" x14ac:dyDescent="0.25">
      <c r="A234" s="3" t="s">
        <v>15</v>
      </c>
      <c r="B234" s="3" t="s">
        <v>14</v>
      </c>
      <c r="C234" s="3" t="s">
        <v>84</v>
      </c>
      <c r="D234" s="8" t="s">
        <v>221</v>
      </c>
      <c r="E234" s="3" t="s">
        <v>58</v>
      </c>
      <c r="F234" s="3" t="s">
        <v>138</v>
      </c>
      <c r="G234" s="8" t="s">
        <v>220</v>
      </c>
      <c r="H234" s="8" t="s">
        <v>219</v>
      </c>
      <c r="I234" s="3" t="s">
        <v>7</v>
      </c>
      <c r="J234" s="3" t="s">
        <v>93</v>
      </c>
      <c r="K234" s="8" t="s">
        <v>25</v>
      </c>
      <c r="L234" s="3">
        <v>15</v>
      </c>
      <c r="M234" s="3" t="s">
        <v>218</v>
      </c>
      <c r="N234" s="4">
        <v>45091</v>
      </c>
      <c r="O234" s="6"/>
      <c r="P234" s="7">
        <v>45131</v>
      </c>
      <c r="Q234" s="6">
        <f>R234-1</f>
        <v>25</v>
      </c>
      <c r="R234" s="6">
        <f>NETWORKDAYS(N234,P234,AL234:AO234:AP234:AQ234:AR234:AS234:AT234:AU234:AV234:AW234:AX234:AY234)</f>
        <v>26</v>
      </c>
      <c r="S234" s="11" t="s">
        <v>217</v>
      </c>
      <c r="T234" s="3" t="s">
        <v>216</v>
      </c>
      <c r="U234" s="4"/>
      <c r="V234" s="3"/>
      <c r="W234" s="3"/>
      <c r="X234" s="3"/>
      <c r="Y234" s="3" t="s">
        <v>215</v>
      </c>
      <c r="AL234" s="2">
        <v>44935</v>
      </c>
      <c r="AM234" s="2">
        <v>45005</v>
      </c>
      <c r="AN234" s="2">
        <v>45022</v>
      </c>
      <c r="AO234" s="2">
        <v>45023</v>
      </c>
      <c r="AP234" s="2">
        <v>45047</v>
      </c>
      <c r="AQ234" s="2">
        <v>45068</v>
      </c>
      <c r="AR234" s="2">
        <v>45089</v>
      </c>
      <c r="AS234" s="2">
        <v>45096</v>
      </c>
      <c r="AT234" s="2">
        <v>45110</v>
      </c>
      <c r="AU234" s="2">
        <v>45127</v>
      </c>
      <c r="AV234" s="2">
        <v>45145</v>
      </c>
      <c r="AW234" s="2">
        <v>45159</v>
      </c>
      <c r="AX234" s="2">
        <v>45215</v>
      </c>
      <c r="AY234" s="2">
        <v>45236</v>
      </c>
    </row>
    <row r="235" spans="1:51" ht="45" x14ac:dyDescent="0.25">
      <c r="A235" s="3" t="s">
        <v>15</v>
      </c>
      <c r="B235" s="3" t="s">
        <v>14</v>
      </c>
      <c r="C235" s="3" t="s">
        <v>67</v>
      </c>
      <c r="D235" s="8" t="s">
        <v>214</v>
      </c>
      <c r="E235" s="3" t="s">
        <v>58</v>
      </c>
      <c r="F235" s="3" t="s">
        <v>10</v>
      </c>
      <c r="G235" s="8" t="s">
        <v>213</v>
      </c>
      <c r="H235" s="8" t="s">
        <v>87</v>
      </c>
      <c r="I235" s="3" t="s">
        <v>7</v>
      </c>
      <c r="J235" s="3" t="s">
        <v>6</v>
      </c>
      <c r="K235" s="8" t="s">
        <v>25</v>
      </c>
      <c r="L235" s="3">
        <v>15</v>
      </c>
      <c r="M235" s="3" t="s">
        <v>212</v>
      </c>
      <c r="N235" s="4">
        <v>45091</v>
      </c>
      <c r="O235" s="6">
        <v>20232110090671</v>
      </c>
      <c r="P235" s="7">
        <v>45111</v>
      </c>
      <c r="Q235" s="6">
        <f>R235-1</f>
        <v>12</v>
      </c>
      <c r="R235" s="6">
        <f>NETWORKDAYS(N235,P235,AL235:AO235:AP235:AQ235:AR235:AS235:AT235:AU235:AV235:AW235:AX235:AY235)</f>
        <v>13</v>
      </c>
      <c r="S235" s="9" t="s">
        <v>18</v>
      </c>
      <c r="T235" s="3" t="s">
        <v>211</v>
      </c>
      <c r="U235" s="4">
        <v>45091</v>
      </c>
      <c r="V235" s="3" t="s">
        <v>2</v>
      </c>
      <c r="W235" s="3" t="s">
        <v>16</v>
      </c>
      <c r="X235" s="3" t="s">
        <v>1</v>
      </c>
      <c r="Y235" s="3" t="s">
        <v>1</v>
      </c>
      <c r="AL235" s="2">
        <v>44935</v>
      </c>
      <c r="AM235" s="2">
        <v>45005</v>
      </c>
      <c r="AN235" s="2">
        <v>45022</v>
      </c>
      <c r="AO235" s="2">
        <v>45023</v>
      </c>
      <c r="AP235" s="2">
        <v>45047</v>
      </c>
      <c r="AQ235" s="2">
        <v>45068</v>
      </c>
      <c r="AR235" s="2">
        <v>45089</v>
      </c>
      <c r="AS235" s="2">
        <v>45096</v>
      </c>
      <c r="AT235" s="2">
        <v>45110</v>
      </c>
      <c r="AU235" s="2">
        <v>45127</v>
      </c>
      <c r="AV235" s="2">
        <v>45145</v>
      </c>
      <c r="AW235" s="2">
        <v>45159</v>
      </c>
      <c r="AX235" s="2">
        <v>45215</v>
      </c>
      <c r="AY235" s="2">
        <v>45236</v>
      </c>
    </row>
    <row r="236" spans="1:51" ht="45" x14ac:dyDescent="0.25">
      <c r="A236" s="3" t="s">
        <v>15</v>
      </c>
      <c r="B236" s="3" t="s">
        <v>14</v>
      </c>
      <c r="C236" s="3" t="s">
        <v>67</v>
      </c>
      <c r="D236" s="8" t="s">
        <v>210</v>
      </c>
      <c r="E236" s="3" t="s">
        <v>58</v>
      </c>
      <c r="F236" s="3" t="s">
        <v>10</v>
      </c>
      <c r="G236" s="8" t="s">
        <v>209</v>
      </c>
      <c r="H236" s="8" t="s">
        <v>208</v>
      </c>
      <c r="I236" s="3" t="s">
        <v>7</v>
      </c>
      <c r="J236" s="3" t="s">
        <v>93</v>
      </c>
      <c r="K236" s="8" t="s">
        <v>5</v>
      </c>
      <c r="L236" s="3">
        <v>15</v>
      </c>
      <c r="M236" s="3" t="s">
        <v>207</v>
      </c>
      <c r="N236" s="4">
        <v>45091</v>
      </c>
      <c r="O236" s="6" t="s">
        <v>1</v>
      </c>
      <c r="P236" s="7">
        <v>45097</v>
      </c>
      <c r="Q236" s="6">
        <f>R236-1</f>
        <v>3</v>
      </c>
      <c r="R236" s="6">
        <f>NETWORKDAYS(N236,P236,AL236:AO236:AP236:AQ236:AR236:AS236:AT236:AU236:AV236:AW236:AX236:AY236)</f>
        <v>4</v>
      </c>
      <c r="S236" s="9" t="s">
        <v>18</v>
      </c>
      <c r="T236" s="3" t="s">
        <v>206</v>
      </c>
      <c r="U236" s="3" t="s">
        <v>1</v>
      </c>
      <c r="V236" s="3" t="s">
        <v>1</v>
      </c>
      <c r="W236" s="3" t="s">
        <v>16</v>
      </c>
      <c r="X236" s="3" t="s">
        <v>1</v>
      </c>
      <c r="Y236" s="3" t="s">
        <v>68</v>
      </c>
      <c r="AL236" s="2">
        <v>44935</v>
      </c>
      <c r="AM236" s="2">
        <v>45005</v>
      </c>
      <c r="AN236" s="2">
        <v>45022</v>
      </c>
      <c r="AO236" s="2">
        <v>45023</v>
      </c>
      <c r="AP236" s="2">
        <v>45047</v>
      </c>
      <c r="AQ236" s="2">
        <v>45068</v>
      </c>
      <c r="AR236" s="2">
        <v>45089</v>
      </c>
      <c r="AS236" s="2">
        <v>45096</v>
      </c>
      <c r="AT236" s="2">
        <v>45110</v>
      </c>
      <c r="AU236" s="2">
        <v>45127</v>
      </c>
      <c r="AV236" s="2">
        <v>45145</v>
      </c>
      <c r="AW236" s="2">
        <v>45159</v>
      </c>
      <c r="AX236" s="2">
        <v>45215</v>
      </c>
      <c r="AY236" s="2">
        <v>45236</v>
      </c>
    </row>
    <row r="237" spans="1:51" ht="45" x14ac:dyDescent="0.25">
      <c r="A237" s="3" t="s">
        <v>15</v>
      </c>
      <c r="B237" s="3" t="s">
        <v>14</v>
      </c>
      <c r="C237" s="3" t="s">
        <v>41</v>
      </c>
      <c r="D237" s="8" t="s">
        <v>205</v>
      </c>
      <c r="E237" s="3" t="s">
        <v>11</v>
      </c>
      <c r="F237" s="3" t="s">
        <v>10</v>
      </c>
      <c r="G237" s="8" t="s">
        <v>204</v>
      </c>
      <c r="H237" s="8" t="s">
        <v>203</v>
      </c>
      <c r="I237" s="3" t="s">
        <v>7</v>
      </c>
      <c r="J237" s="3" t="s">
        <v>55</v>
      </c>
      <c r="K237" s="8" t="s">
        <v>50</v>
      </c>
      <c r="L237" s="3">
        <v>30</v>
      </c>
      <c r="M237" s="3" t="s">
        <v>202</v>
      </c>
      <c r="N237" s="4">
        <v>45092</v>
      </c>
      <c r="O237" s="6"/>
      <c r="P237" s="7">
        <v>45120</v>
      </c>
      <c r="Q237" s="6">
        <f>R237-1</f>
        <v>18</v>
      </c>
      <c r="R237" s="6">
        <f>NETWORKDAYS(N237,P237,AL237:AO237:AP237:AQ237:AR237:AS237:AT237:AU237:AV237:AW237:AX237:AY237)</f>
        <v>19</v>
      </c>
      <c r="S237" s="10" t="s">
        <v>31</v>
      </c>
      <c r="T237" s="3"/>
      <c r="U237" s="4"/>
      <c r="V237" s="3"/>
      <c r="W237" s="3"/>
      <c r="X237" s="3"/>
      <c r="Y237" s="3"/>
      <c r="AL237" s="2">
        <v>44935</v>
      </c>
      <c r="AM237" s="2">
        <v>45005</v>
      </c>
      <c r="AN237" s="2">
        <v>45022</v>
      </c>
      <c r="AO237" s="2">
        <v>45023</v>
      </c>
      <c r="AP237" s="2">
        <v>45047</v>
      </c>
      <c r="AQ237" s="2">
        <v>45068</v>
      </c>
      <c r="AR237" s="2">
        <v>45089</v>
      </c>
      <c r="AS237" s="2">
        <v>45096</v>
      </c>
      <c r="AT237" s="2">
        <v>45110</v>
      </c>
      <c r="AU237" s="2">
        <v>45127</v>
      </c>
      <c r="AV237" s="2">
        <v>45145</v>
      </c>
      <c r="AW237" s="2">
        <v>45159</v>
      </c>
      <c r="AX237" s="2">
        <v>45215</v>
      </c>
      <c r="AY237" s="2">
        <v>45236</v>
      </c>
    </row>
    <row r="238" spans="1:51" ht="45" x14ac:dyDescent="0.25">
      <c r="A238" s="3" t="s">
        <v>15</v>
      </c>
      <c r="B238" s="3" t="s">
        <v>14</v>
      </c>
      <c r="C238" s="3" t="s">
        <v>48</v>
      </c>
      <c r="D238" s="8" t="s">
        <v>201</v>
      </c>
      <c r="E238" s="3" t="s">
        <v>58</v>
      </c>
      <c r="F238" s="3" t="s">
        <v>27</v>
      </c>
      <c r="G238" s="8" t="s">
        <v>200</v>
      </c>
      <c r="H238" s="8" t="s">
        <v>132</v>
      </c>
      <c r="I238" s="3" t="s">
        <v>7</v>
      </c>
      <c r="J238" s="3" t="s">
        <v>6</v>
      </c>
      <c r="K238" s="8" t="s">
        <v>5</v>
      </c>
      <c r="L238" s="3">
        <v>15</v>
      </c>
      <c r="M238" s="3" t="s">
        <v>199</v>
      </c>
      <c r="N238" s="4">
        <v>45092</v>
      </c>
      <c r="O238" s="6">
        <v>20232110090391</v>
      </c>
      <c r="P238" s="7">
        <v>45113</v>
      </c>
      <c r="Q238" s="6">
        <f>R238-1</f>
        <v>13</v>
      </c>
      <c r="R238" s="6">
        <f>NETWORKDAYS(N238,P238,AL238:AO238:AP238:AQ238:AR238:AS238:AT238:AU238:AV238:AW238:AX238:AY238)</f>
        <v>14</v>
      </c>
      <c r="S238" s="9" t="s">
        <v>18</v>
      </c>
      <c r="T238" s="3" t="s">
        <v>198</v>
      </c>
      <c r="U238" s="7">
        <v>45113</v>
      </c>
      <c r="V238" s="3" t="s">
        <v>2</v>
      </c>
      <c r="W238" s="3" t="s">
        <v>16</v>
      </c>
      <c r="X238" s="3" t="s">
        <v>1</v>
      </c>
      <c r="Y238" s="3" t="s">
        <v>1</v>
      </c>
      <c r="AL238" s="2">
        <v>44935</v>
      </c>
      <c r="AM238" s="2">
        <v>45005</v>
      </c>
      <c r="AN238" s="2">
        <v>45022</v>
      </c>
      <c r="AO238" s="2">
        <v>45023</v>
      </c>
      <c r="AP238" s="2">
        <v>45047</v>
      </c>
      <c r="AQ238" s="2">
        <v>45068</v>
      </c>
      <c r="AR238" s="2">
        <v>45089</v>
      </c>
      <c r="AS238" s="2">
        <v>45096</v>
      </c>
      <c r="AT238" s="2">
        <v>45110</v>
      </c>
      <c r="AU238" s="2">
        <v>45127</v>
      </c>
      <c r="AV238" s="2">
        <v>45145</v>
      </c>
      <c r="AW238" s="2">
        <v>45159</v>
      </c>
      <c r="AX238" s="2">
        <v>45215</v>
      </c>
      <c r="AY238" s="2">
        <v>45236</v>
      </c>
    </row>
    <row r="239" spans="1:51" ht="67.5" x14ac:dyDescent="0.25">
      <c r="A239" s="3" t="s">
        <v>15</v>
      </c>
      <c r="B239" s="3" t="s">
        <v>14</v>
      </c>
      <c r="C239" s="3" t="s">
        <v>197</v>
      </c>
      <c r="D239" s="8" t="s">
        <v>196</v>
      </c>
      <c r="E239" s="3" t="s">
        <v>58</v>
      </c>
      <c r="F239" s="3" t="s">
        <v>27</v>
      </c>
      <c r="G239" s="8" t="s">
        <v>195</v>
      </c>
      <c r="H239" s="8" t="s">
        <v>8</v>
      </c>
      <c r="I239" s="3" t="s">
        <v>7</v>
      </c>
      <c r="J239" s="3" t="s">
        <v>6</v>
      </c>
      <c r="K239" s="8" t="s">
        <v>5</v>
      </c>
      <c r="L239" s="3">
        <v>15</v>
      </c>
      <c r="M239" s="3" t="s">
        <v>194</v>
      </c>
      <c r="N239" s="4">
        <v>45092</v>
      </c>
      <c r="O239" s="6">
        <v>20232110090861</v>
      </c>
      <c r="P239" s="7">
        <v>45113</v>
      </c>
      <c r="Q239" s="6">
        <f>R239-1</f>
        <v>13</v>
      </c>
      <c r="R239" s="6">
        <f>NETWORKDAYS(N239,P239,AL239:AO239:AP239:AQ239:AR239:AS239:AT239:AU239:AV239:AW239:AX239:AY239)</f>
        <v>14</v>
      </c>
      <c r="S239" s="10" t="s">
        <v>31</v>
      </c>
      <c r="T239" s="3"/>
      <c r="U239" s="4">
        <v>45113</v>
      </c>
      <c r="V239" s="3" t="s">
        <v>2</v>
      </c>
      <c r="W239" s="3"/>
      <c r="X239" s="3"/>
      <c r="Y239" s="8" t="s">
        <v>185</v>
      </c>
      <c r="AL239" s="2">
        <v>44935</v>
      </c>
      <c r="AM239" s="2">
        <v>45005</v>
      </c>
      <c r="AN239" s="2">
        <v>45022</v>
      </c>
      <c r="AO239" s="2">
        <v>45023</v>
      </c>
      <c r="AP239" s="2">
        <v>45047</v>
      </c>
      <c r="AQ239" s="2">
        <v>45068</v>
      </c>
      <c r="AR239" s="2">
        <v>45089</v>
      </c>
      <c r="AS239" s="2">
        <v>45096</v>
      </c>
      <c r="AT239" s="2">
        <v>45110</v>
      </c>
      <c r="AU239" s="2">
        <v>45127</v>
      </c>
      <c r="AV239" s="2">
        <v>45145</v>
      </c>
      <c r="AW239" s="2">
        <v>45159</v>
      </c>
      <c r="AX239" s="2">
        <v>45215</v>
      </c>
      <c r="AY239" s="2">
        <v>45236</v>
      </c>
    </row>
    <row r="240" spans="1:51" ht="78.75" x14ac:dyDescent="0.25">
      <c r="A240" s="3" t="s">
        <v>15</v>
      </c>
      <c r="B240" s="3" t="s">
        <v>14</v>
      </c>
      <c r="C240" s="3" t="s">
        <v>30</v>
      </c>
      <c r="D240" s="8" t="s">
        <v>193</v>
      </c>
      <c r="E240" s="3" t="s">
        <v>58</v>
      </c>
      <c r="F240" s="3" t="s">
        <v>122</v>
      </c>
      <c r="G240" s="8" t="s">
        <v>192</v>
      </c>
      <c r="H240" s="8" t="s">
        <v>182</v>
      </c>
      <c r="I240" s="3" t="s">
        <v>7</v>
      </c>
      <c r="J240" s="3" t="s">
        <v>93</v>
      </c>
      <c r="K240" s="8" t="s">
        <v>25</v>
      </c>
      <c r="L240" s="3">
        <v>15</v>
      </c>
      <c r="M240" s="3" t="s">
        <v>191</v>
      </c>
      <c r="N240" s="4">
        <v>45098</v>
      </c>
      <c r="O240" s="6">
        <v>20232150090771</v>
      </c>
      <c r="P240" s="7">
        <v>45112</v>
      </c>
      <c r="Q240" s="6">
        <f>R240-1</f>
        <v>9</v>
      </c>
      <c r="R240" s="6">
        <f>NETWORKDAYS(N240,P240,AL240:AO240:AP240:AQ240:AR240:AS240:AT240:AU240:AV240:AW240:AX240:AY240)</f>
        <v>10</v>
      </c>
      <c r="S240" s="9" t="s">
        <v>18</v>
      </c>
      <c r="T240" s="3" t="s">
        <v>180</v>
      </c>
      <c r="U240" s="4">
        <v>45112</v>
      </c>
      <c r="V240" s="3" t="s">
        <v>2</v>
      </c>
      <c r="W240" s="3" t="s">
        <v>16</v>
      </c>
      <c r="X240" s="3" t="s">
        <v>1</v>
      </c>
      <c r="Y240" s="3" t="s">
        <v>1</v>
      </c>
      <c r="AL240" s="2">
        <v>44935</v>
      </c>
      <c r="AM240" s="2">
        <v>45005</v>
      </c>
      <c r="AN240" s="2">
        <v>45022</v>
      </c>
      <c r="AO240" s="2">
        <v>45023</v>
      </c>
      <c r="AP240" s="2">
        <v>45047</v>
      </c>
      <c r="AQ240" s="2">
        <v>45068</v>
      </c>
      <c r="AR240" s="2">
        <v>45089</v>
      </c>
      <c r="AS240" s="2">
        <v>45096</v>
      </c>
      <c r="AT240" s="2">
        <v>45110</v>
      </c>
      <c r="AU240" s="2">
        <v>45127</v>
      </c>
      <c r="AV240" s="2">
        <v>45145</v>
      </c>
      <c r="AW240" s="2">
        <v>45159</v>
      </c>
      <c r="AX240" s="2">
        <v>45215</v>
      </c>
      <c r="AY240" s="2">
        <v>45236</v>
      </c>
    </row>
    <row r="241" spans="1:51" ht="45" x14ac:dyDescent="0.25">
      <c r="A241" s="3" t="s">
        <v>15</v>
      </c>
      <c r="B241" s="3" t="s">
        <v>14</v>
      </c>
      <c r="C241" s="3" t="s">
        <v>75</v>
      </c>
      <c r="D241" s="8" t="s">
        <v>190</v>
      </c>
      <c r="E241" s="3" t="s">
        <v>189</v>
      </c>
      <c r="F241" s="3" t="s">
        <v>10</v>
      </c>
      <c r="G241" s="8" t="s">
        <v>188</v>
      </c>
      <c r="H241" s="8" t="s">
        <v>187</v>
      </c>
      <c r="I241" s="3" t="s">
        <v>7</v>
      </c>
      <c r="J241" s="3" t="s">
        <v>6</v>
      </c>
      <c r="K241" s="8" t="s">
        <v>50</v>
      </c>
      <c r="L241" s="3">
        <v>30</v>
      </c>
      <c r="M241" s="3" t="s">
        <v>186</v>
      </c>
      <c r="N241" s="4">
        <v>45098</v>
      </c>
      <c r="O241" s="6">
        <v>20232110091581</v>
      </c>
      <c r="P241" s="7">
        <v>45121</v>
      </c>
      <c r="Q241" s="6">
        <f>R241-1</f>
        <v>16</v>
      </c>
      <c r="R241" s="6">
        <f>NETWORKDAYS(N241,P241,AL241:AO241:AP241:AQ241:AR241:AS241:AT241:AU241:AV241:AW241:AX241:AY241)</f>
        <v>17</v>
      </c>
      <c r="S241" s="5" t="s">
        <v>3</v>
      </c>
      <c r="T241" s="3"/>
      <c r="U241" s="4">
        <v>45128</v>
      </c>
      <c r="V241" s="3" t="s">
        <v>2</v>
      </c>
      <c r="W241" s="3"/>
      <c r="X241" s="3"/>
      <c r="Y241" s="8" t="s">
        <v>185</v>
      </c>
      <c r="AL241" s="2">
        <v>44935</v>
      </c>
      <c r="AM241" s="2">
        <v>45005</v>
      </c>
      <c r="AN241" s="2">
        <v>45022</v>
      </c>
      <c r="AO241" s="2">
        <v>45023</v>
      </c>
      <c r="AP241" s="2">
        <v>45047</v>
      </c>
      <c r="AQ241" s="2">
        <v>45068</v>
      </c>
      <c r="AR241" s="2">
        <v>45089</v>
      </c>
      <c r="AS241" s="2">
        <v>45096</v>
      </c>
      <c r="AT241" s="2">
        <v>45110</v>
      </c>
      <c r="AU241" s="2">
        <v>45127</v>
      </c>
      <c r="AV241" s="2">
        <v>45145</v>
      </c>
      <c r="AW241" s="2">
        <v>45159</v>
      </c>
      <c r="AX241" s="2">
        <v>45215</v>
      </c>
      <c r="AY241" s="2">
        <v>45236</v>
      </c>
    </row>
    <row r="242" spans="1:51" ht="56.25" x14ac:dyDescent="0.25">
      <c r="A242" s="3" t="s">
        <v>15</v>
      </c>
      <c r="B242" s="3" t="s">
        <v>14</v>
      </c>
      <c r="C242" s="3" t="s">
        <v>67</v>
      </c>
      <c r="D242" s="8" t="s">
        <v>184</v>
      </c>
      <c r="E242" s="3" t="s">
        <v>11</v>
      </c>
      <c r="F242" s="3" t="s">
        <v>138</v>
      </c>
      <c r="G242" s="8" t="s">
        <v>183</v>
      </c>
      <c r="H242" s="8" t="s">
        <v>182</v>
      </c>
      <c r="I242" s="3" t="s">
        <v>7</v>
      </c>
      <c r="J242" s="3" t="s">
        <v>93</v>
      </c>
      <c r="K242" s="8" t="s">
        <v>25</v>
      </c>
      <c r="L242" s="3">
        <v>15</v>
      </c>
      <c r="M242" s="3" t="s">
        <v>181</v>
      </c>
      <c r="N242" s="4">
        <v>45098</v>
      </c>
      <c r="O242" s="6">
        <v>20232150090721</v>
      </c>
      <c r="P242" s="7">
        <v>45112</v>
      </c>
      <c r="Q242" s="6">
        <f>R242-1</f>
        <v>9</v>
      </c>
      <c r="R242" s="6">
        <f>NETWORKDAYS(N242,P242,AL242:AO242:AP242:AQ242:AR242:AS242:AT242:AU242:AV242:AW242:AX242:AY242)</f>
        <v>10</v>
      </c>
      <c r="S242" s="9" t="s">
        <v>18</v>
      </c>
      <c r="T242" s="3" t="s">
        <v>180</v>
      </c>
      <c r="U242" s="4">
        <v>45112</v>
      </c>
      <c r="V242" s="3" t="s">
        <v>2</v>
      </c>
      <c r="W242" s="3" t="s">
        <v>16</v>
      </c>
      <c r="X242" s="3" t="s">
        <v>1</v>
      </c>
      <c r="Y242" s="3" t="s">
        <v>1</v>
      </c>
      <c r="AL242" s="2">
        <v>44935</v>
      </c>
      <c r="AM242" s="2">
        <v>45005</v>
      </c>
      <c r="AN242" s="2">
        <v>45022</v>
      </c>
      <c r="AO242" s="2">
        <v>45023</v>
      </c>
      <c r="AP242" s="2">
        <v>45047</v>
      </c>
      <c r="AQ242" s="2">
        <v>45068</v>
      </c>
      <c r="AR242" s="2">
        <v>45089</v>
      </c>
      <c r="AS242" s="2">
        <v>45096</v>
      </c>
      <c r="AT242" s="2">
        <v>45110</v>
      </c>
      <c r="AU242" s="2">
        <v>45127</v>
      </c>
      <c r="AV242" s="2">
        <v>45145</v>
      </c>
      <c r="AW242" s="2">
        <v>45159</v>
      </c>
      <c r="AX242" s="2">
        <v>45215</v>
      </c>
      <c r="AY242" s="2">
        <v>45236</v>
      </c>
    </row>
    <row r="243" spans="1:51" ht="45" x14ac:dyDescent="0.25">
      <c r="A243" s="3" t="s">
        <v>15</v>
      </c>
      <c r="B243" s="3" t="s">
        <v>14</v>
      </c>
      <c r="C243" s="3" t="s">
        <v>115</v>
      </c>
      <c r="D243" s="8" t="s">
        <v>179</v>
      </c>
      <c r="E243" s="3" t="s">
        <v>28</v>
      </c>
      <c r="F243" s="3" t="s">
        <v>27</v>
      </c>
      <c r="G243" s="8" t="s">
        <v>178</v>
      </c>
      <c r="H243" s="8" t="s">
        <v>132</v>
      </c>
      <c r="I243" s="3" t="s">
        <v>7</v>
      </c>
      <c r="J243" s="3" t="s">
        <v>6</v>
      </c>
      <c r="K243" s="8" t="s">
        <v>25</v>
      </c>
      <c r="L243" s="3">
        <v>15</v>
      </c>
      <c r="M243" s="3" t="s">
        <v>177</v>
      </c>
      <c r="N243" s="4">
        <v>45099</v>
      </c>
      <c r="O243" s="6" t="s">
        <v>176</v>
      </c>
      <c r="P243" s="7">
        <v>45105</v>
      </c>
      <c r="Q243" s="6">
        <f>R243-1</f>
        <v>4</v>
      </c>
      <c r="R243" s="6">
        <f>NETWORKDAYS(N243,P243,AL243:AO243:AP243:AQ243:AR243:AS243:AT243:AU243:AV243:AW243:AX243:AY243)</f>
        <v>5</v>
      </c>
      <c r="S243" s="9" t="s">
        <v>18</v>
      </c>
      <c r="T243" s="3" t="s">
        <v>175</v>
      </c>
      <c r="U243" s="4">
        <v>45105</v>
      </c>
      <c r="V243" s="3" t="s">
        <v>2</v>
      </c>
      <c r="W243" s="3" t="s">
        <v>16</v>
      </c>
      <c r="X243" s="3" t="s">
        <v>1</v>
      </c>
      <c r="Y243" s="3" t="s">
        <v>1</v>
      </c>
      <c r="AL243" s="2">
        <v>44935</v>
      </c>
      <c r="AM243" s="2">
        <v>45005</v>
      </c>
      <c r="AN243" s="2">
        <v>45022</v>
      </c>
      <c r="AO243" s="2">
        <v>45023</v>
      </c>
      <c r="AP243" s="2">
        <v>45047</v>
      </c>
      <c r="AQ243" s="2">
        <v>45068</v>
      </c>
      <c r="AR243" s="2">
        <v>45089</v>
      </c>
      <c r="AS243" s="2">
        <v>45096</v>
      </c>
      <c r="AT243" s="2">
        <v>45110</v>
      </c>
      <c r="AU243" s="2">
        <v>45127</v>
      </c>
      <c r="AV243" s="2">
        <v>45145</v>
      </c>
      <c r="AW243" s="2">
        <v>45159</v>
      </c>
      <c r="AX243" s="2">
        <v>45215</v>
      </c>
      <c r="AY243" s="2">
        <v>45236</v>
      </c>
    </row>
    <row r="244" spans="1:51" ht="78.75" x14ac:dyDescent="0.25">
      <c r="A244" s="3" t="s">
        <v>15</v>
      </c>
      <c r="B244" s="3" t="s">
        <v>14</v>
      </c>
      <c r="C244" s="3" t="s">
        <v>41</v>
      </c>
      <c r="D244" s="8" t="s">
        <v>174</v>
      </c>
      <c r="E244" s="3" t="s">
        <v>39</v>
      </c>
      <c r="F244" s="3" t="s">
        <v>38</v>
      </c>
      <c r="G244" s="8" t="s">
        <v>173</v>
      </c>
      <c r="H244" s="8" t="s">
        <v>172</v>
      </c>
      <c r="I244" s="3" t="s">
        <v>171</v>
      </c>
      <c r="J244" s="8" t="s">
        <v>170</v>
      </c>
      <c r="K244" s="8" t="s">
        <v>33</v>
      </c>
      <c r="L244" s="3">
        <v>10</v>
      </c>
      <c r="M244" s="3" t="s">
        <v>169</v>
      </c>
      <c r="N244" s="4">
        <v>45099</v>
      </c>
      <c r="O244" s="6" t="s">
        <v>168</v>
      </c>
      <c r="P244" s="7">
        <v>45103</v>
      </c>
      <c r="Q244" s="6">
        <f>R244-1</f>
        <v>2</v>
      </c>
      <c r="R244" s="6">
        <f>NETWORKDAYS(N244,P244,AL244:AO244:AP244:AQ244:AR244:AS244:AT244:AU244:AV244:AW244:AX244:AY244)</f>
        <v>3</v>
      </c>
      <c r="S244" s="9" t="s">
        <v>18</v>
      </c>
      <c r="T244" s="3" t="s">
        <v>167</v>
      </c>
      <c r="U244" s="4">
        <v>45103</v>
      </c>
      <c r="V244" s="3" t="s">
        <v>2</v>
      </c>
      <c r="W244" s="3" t="s">
        <v>16</v>
      </c>
      <c r="X244" s="3" t="s">
        <v>1</v>
      </c>
      <c r="Y244" s="3" t="s">
        <v>1</v>
      </c>
      <c r="AL244" s="2">
        <v>44935</v>
      </c>
      <c r="AM244" s="2">
        <v>45005</v>
      </c>
      <c r="AN244" s="2">
        <v>45022</v>
      </c>
      <c r="AO244" s="2">
        <v>45023</v>
      </c>
      <c r="AP244" s="2">
        <v>45047</v>
      </c>
      <c r="AQ244" s="2">
        <v>45068</v>
      </c>
      <c r="AR244" s="2">
        <v>45089</v>
      </c>
      <c r="AS244" s="2">
        <v>45096</v>
      </c>
      <c r="AT244" s="2">
        <v>45110</v>
      </c>
      <c r="AU244" s="2">
        <v>45127</v>
      </c>
      <c r="AV244" s="2">
        <v>45145</v>
      </c>
      <c r="AW244" s="2">
        <v>45159</v>
      </c>
      <c r="AX244" s="2">
        <v>45215</v>
      </c>
      <c r="AY244" s="2">
        <v>45236</v>
      </c>
    </row>
    <row r="245" spans="1:51" ht="45" x14ac:dyDescent="0.25">
      <c r="A245" s="3" t="s">
        <v>15</v>
      </c>
      <c r="B245" s="3" t="s">
        <v>14</v>
      </c>
      <c r="C245" s="3" t="s">
        <v>41</v>
      </c>
      <c r="D245" s="8" t="s">
        <v>166</v>
      </c>
      <c r="E245" s="3" t="s">
        <v>11</v>
      </c>
      <c r="F245" s="3" t="s">
        <v>10</v>
      </c>
      <c r="G245" s="8" t="s">
        <v>165</v>
      </c>
      <c r="H245" s="8" t="s">
        <v>56</v>
      </c>
      <c r="I245" s="3" t="s">
        <v>7</v>
      </c>
      <c r="J245" s="3" t="s">
        <v>55</v>
      </c>
      <c r="K245" s="8" t="s">
        <v>5</v>
      </c>
      <c r="L245" s="3">
        <v>15</v>
      </c>
      <c r="M245" s="3" t="s">
        <v>164</v>
      </c>
      <c r="N245" s="4">
        <v>45099</v>
      </c>
      <c r="O245" s="6">
        <v>20232110081101</v>
      </c>
      <c r="P245" s="7">
        <v>45111</v>
      </c>
      <c r="Q245" s="6">
        <f>R245-1</f>
        <v>7</v>
      </c>
      <c r="R245" s="6">
        <f>NETWORKDAYS(N245,P245,AL245:AO245:AP245:AQ245:AR245:AS245:AT245:AU245:AV245:AW245:AX245:AY245)</f>
        <v>8</v>
      </c>
      <c r="S245" s="9" t="s">
        <v>18</v>
      </c>
      <c r="T245" s="3" t="s">
        <v>163</v>
      </c>
      <c r="U245" s="4">
        <v>45118</v>
      </c>
      <c r="V245" s="3" t="s">
        <v>2</v>
      </c>
      <c r="W245" s="3" t="s">
        <v>16</v>
      </c>
      <c r="X245" s="3" t="s">
        <v>1</v>
      </c>
      <c r="Y245" s="3" t="s">
        <v>1</v>
      </c>
      <c r="AL245" s="2">
        <v>44935</v>
      </c>
      <c r="AM245" s="2">
        <v>45005</v>
      </c>
      <c r="AN245" s="2">
        <v>45022</v>
      </c>
      <c r="AO245" s="2">
        <v>45023</v>
      </c>
      <c r="AP245" s="2">
        <v>45047</v>
      </c>
      <c r="AQ245" s="2">
        <v>45068</v>
      </c>
      <c r="AR245" s="2">
        <v>45089</v>
      </c>
      <c r="AS245" s="2">
        <v>45096</v>
      </c>
      <c r="AT245" s="2">
        <v>45110</v>
      </c>
      <c r="AU245" s="2">
        <v>45127</v>
      </c>
      <c r="AV245" s="2">
        <v>45145</v>
      </c>
      <c r="AW245" s="2">
        <v>45159</v>
      </c>
      <c r="AX245" s="2">
        <v>45215</v>
      </c>
      <c r="AY245" s="2">
        <v>45236</v>
      </c>
    </row>
    <row r="246" spans="1:51" ht="45" x14ac:dyDescent="0.25">
      <c r="A246" s="3" t="s">
        <v>15</v>
      </c>
      <c r="B246" s="3" t="s">
        <v>14</v>
      </c>
      <c r="C246" s="3" t="s">
        <v>67</v>
      </c>
      <c r="D246" s="8" t="s">
        <v>162</v>
      </c>
      <c r="E246" s="3" t="s">
        <v>58</v>
      </c>
      <c r="F246" s="3" t="s">
        <v>82</v>
      </c>
      <c r="G246" s="8" t="s">
        <v>161</v>
      </c>
      <c r="H246" s="8" t="s">
        <v>64</v>
      </c>
      <c r="I246" s="3" t="s">
        <v>7</v>
      </c>
      <c r="J246" s="3" t="s">
        <v>153</v>
      </c>
      <c r="K246" s="8" t="s">
        <v>25</v>
      </c>
      <c r="L246" s="3">
        <v>15</v>
      </c>
      <c r="M246" s="3" t="s">
        <v>160</v>
      </c>
      <c r="N246" s="4">
        <v>45099</v>
      </c>
      <c r="O246" s="6"/>
      <c r="P246" s="7">
        <v>45121</v>
      </c>
      <c r="Q246" s="6">
        <f>R246-1</f>
        <v>15</v>
      </c>
      <c r="R246" s="6">
        <f>NETWORKDAYS(N246,P246,AL246:AO246:AP246:AQ246:AR246:AS246:AT246:AU246:AV246:AW246:AX246:AY246)</f>
        <v>16</v>
      </c>
      <c r="S246" s="10" t="s">
        <v>31</v>
      </c>
      <c r="T246" s="3"/>
      <c r="U246" s="4"/>
      <c r="V246" s="3"/>
      <c r="W246" s="3"/>
      <c r="X246" s="3"/>
      <c r="Y246" s="8"/>
      <c r="AL246" s="2">
        <v>44935</v>
      </c>
      <c r="AM246" s="2">
        <v>45005</v>
      </c>
      <c r="AN246" s="2">
        <v>45022</v>
      </c>
      <c r="AO246" s="2">
        <v>45023</v>
      </c>
      <c r="AP246" s="2">
        <v>45047</v>
      </c>
      <c r="AQ246" s="2">
        <v>45068</v>
      </c>
      <c r="AR246" s="2">
        <v>45089</v>
      </c>
      <c r="AS246" s="2">
        <v>45096</v>
      </c>
      <c r="AT246" s="2">
        <v>45110</v>
      </c>
      <c r="AU246" s="2">
        <v>45127</v>
      </c>
      <c r="AV246" s="2">
        <v>45145</v>
      </c>
      <c r="AW246" s="2">
        <v>45159</v>
      </c>
      <c r="AX246" s="2">
        <v>45215</v>
      </c>
      <c r="AY246" s="2">
        <v>45236</v>
      </c>
    </row>
    <row r="247" spans="1:51" ht="45" x14ac:dyDescent="0.25">
      <c r="A247" s="3" t="s">
        <v>15</v>
      </c>
      <c r="B247" s="3" t="s">
        <v>14</v>
      </c>
      <c r="C247" s="3" t="s">
        <v>84</v>
      </c>
      <c r="D247" s="8" t="s">
        <v>159</v>
      </c>
      <c r="E247" s="3" t="s">
        <v>28</v>
      </c>
      <c r="F247" s="3" t="s">
        <v>138</v>
      </c>
      <c r="G247" s="8" t="s">
        <v>158</v>
      </c>
      <c r="H247" s="8" t="s">
        <v>136</v>
      </c>
      <c r="I247" s="3" t="s">
        <v>7</v>
      </c>
      <c r="J247" s="3" t="s">
        <v>93</v>
      </c>
      <c r="K247" s="8" t="s">
        <v>33</v>
      </c>
      <c r="L247" s="3">
        <v>10</v>
      </c>
      <c r="M247" s="3" t="s">
        <v>157</v>
      </c>
      <c r="N247" s="4">
        <v>45099</v>
      </c>
      <c r="O247" s="6" t="s">
        <v>156</v>
      </c>
      <c r="P247" s="7">
        <v>45121</v>
      </c>
      <c r="Q247" s="6">
        <f>R247-1</f>
        <v>15</v>
      </c>
      <c r="R247" s="6">
        <f>NETWORKDAYS(N247,P247,AL247:AO247:AP247:AQ247:AR247:AS247:AT247:AU247:AV247:AW247:AX247:AY247)</f>
        <v>16</v>
      </c>
      <c r="S247" s="10" t="s">
        <v>31</v>
      </c>
      <c r="T247" s="3"/>
      <c r="U247" s="4"/>
      <c r="V247" s="3"/>
      <c r="W247" s="3"/>
      <c r="X247" s="3"/>
      <c r="Y247" s="3"/>
      <c r="AL247" s="2">
        <v>44935</v>
      </c>
      <c r="AM247" s="2">
        <v>45005</v>
      </c>
      <c r="AN247" s="2">
        <v>45022</v>
      </c>
      <c r="AO247" s="2">
        <v>45023</v>
      </c>
      <c r="AP247" s="2">
        <v>45047</v>
      </c>
      <c r="AQ247" s="2">
        <v>45068</v>
      </c>
      <c r="AR247" s="2">
        <v>45089</v>
      </c>
      <c r="AS247" s="2">
        <v>45096</v>
      </c>
      <c r="AT247" s="2">
        <v>45110</v>
      </c>
      <c r="AU247" s="2">
        <v>45127</v>
      </c>
      <c r="AV247" s="2">
        <v>45145</v>
      </c>
      <c r="AW247" s="2">
        <v>45159</v>
      </c>
      <c r="AX247" s="2">
        <v>45215</v>
      </c>
      <c r="AY247" s="2">
        <v>45236</v>
      </c>
    </row>
    <row r="248" spans="1:51" ht="45" x14ac:dyDescent="0.25">
      <c r="A248" s="3" t="s">
        <v>15</v>
      </c>
      <c r="B248" s="3" t="s">
        <v>14</v>
      </c>
      <c r="C248" s="3" t="s">
        <v>67</v>
      </c>
      <c r="D248" s="8" t="s">
        <v>155</v>
      </c>
      <c r="E248" s="3" t="s">
        <v>58</v>
      </c>
      <c r="F248" s="3" t="s">
        <v>82</v>
      </c>
      <c r="G248" s="8" t="s">
        <v>154</v>
      </c>
      <c r="H248" s="8" t="s">
        <v>64</v>
      </c>
      <c r="I248" s="3" t="s">
        <v>7</v>
      </c>
      <c r="J248" s="3" t="s">
        <v>153</v>
      </c>
      <c r="K248" s="8" t="s">
        <v>25</v>
      </c>
      <c r="L248" s="3">
        <v>15</v>
      </c>
      <c r="M248" s="3" t="s">
        <v>152</v>
      </c>
      <c r="N248" s="4">
        <v>45099</v>
      </c>
      <c r="O248" s="6"/>
      <c r="P248" s="7">
        <v>45121</v>
      </c>
      <c r="Q248" s="6">
        <f>R248-1</f>
        <v>15</v>
      </c>
      <c r="R248" s="6">
        <f>NETWORKDAYS(N248,P248,AL248:AO248:AP248:AQ248:AR248:AS248:AT248:AU248:AV248:AW248:AX248:AY248)</f>
        <v>16</v>
      </c>
      <c r="S248" s="10" t="s">
        <v>31</v>
      </c>
      <c r="T248" s="3"/>
      <c r="U248" s="4"/>
      <c r="V248" s="3"/>
      <c r="W248" s="3"/>
      <c r="X248" s="3"/>
      <c r="Y248" s="3"/>
      <c r="AL248" s="2">
        <v>44935</v>
      </c>
      <c r="AM248" s="2">
        <v>45005</v>
      </c>
      <c r="AN248" s="2">
        <v>45022</v>
      </c>
      <c r="AO248" s="2">
        <v>45023</v>
      </c>
      <c r="AP248" s="2">
        <v>45047</v>
      </c>
      <c r="AQ248" s="2">
        <v>45068</v>
      </c>
      <c r="AR248" s="2">
        <v>45089</v>
      </c>
      <c r="AS248" s="2">
        <v>45096</v>
      </c>
      <c r="AT248" s="2">
        <v>45110</v>
      </c>
      <c r="AU248" s="2">
        <v>45127</v>
      </c>
      <c r="AV248" s="2">
        <v>45145</v>
      </c>
      <c r="AW248" s="2">
        <v>45159</v>
      </c>
      <c r="AX248" s="2">
        <v>45215</v>
      </c>
      <c r="AY248" s="2">
        <v>45236</v>
      </c>
    </row>
    <row r="249" spans="1:51" ht="45" x14ac:dyDescent="0.25">
      <c r="A249" s="3" t="s">
        <v>15</v>
      </c>
      <c r="B249" s="3" t="s">
        <v>14</v>
      </c>
      <c r="C249" s="3" t="s">
        <v>151</v>
      </c>
      <c r="D249" s="8" t="s">
        <v>150</v>
      </c>
      <c r="E249" s="3" t="s">
        <v>58</v>
      </c>
      <c r="F249" s="3" t="s">
        <v>10</v>
      </c>
      <c r="G249" s="8" t="s">
        <v>149</v>
      </c>
      <c r="H249" s="8" t="s">
        <v>87</v>
      </c>
      <c r="I249" s="3" t="s">
        <v>7</v>
      </c>
      <c r="J249" s="3" t="s">
        <v>6</v>
      </c>
      <c r="K249" s="8" t="s">
        <v>50</v>
      </c>
      <c r="L249" s="3">
        <v>30</v>
      </c>
      <c r="M249" s="3" t="s">
        <v>148</v>
      </c>
      <c r="N249" s="4">
        <v>45099</v>
      </c>
      <c r="O249" s="6" t="s">
        <v>147</v>
      </c>
      <c r="P249" s="7">
        <v>45111</v>
      </c>
      <c r="Q249" s="6">
        <f>R249-1</f>
        <v>7</v>
      </c>
      <c r="R249" s="6">
        <f>NETWORKDAYS(N249,P249,AL249:AO249:AP249:AQ249:AR249:AS249:AT249:AU249:AV249:AW249:AX249:AY249)</f>
        <v>8</v>
      </c>
      <c r="S249" s="9" t="s">
        <v>18</v>
      </c>
      <c r="T249" s="3" t="s">
        <v>146</v>
      </c>
      <c r="U249" s="4">
        <v>45111</v>
      </c>
      <c r="V249" s="3" t="s">
        <v>2</v>
      </c>
      <c r="W249" s="3" t="s">
        <v>16</v>
      </c>
      <c r="X249" s="3" t="s">
        <v>1</v>
      </c>
      <c r="Y249" s="3" t="s">
        <v>1</v>
      </c>
      <c r="AL249" s="2">
        <v>44935</v>
      </c>
      <c r="AM249" s="2">
        <v>45005</v>
      </c>
      <c r="AN249" s="2">
        <v>45022</v>
      </c>
      <c r="AO249" s="2">
        <v>45023</v>
      </c>
      <c r="AP249" s="2">
        <v>45047</v>
      </c>
      <c r="AQ249" s="2">
        <v>45068</v>
      </c>
      <c r="AR249" s="2">
        <v>45089</v>
      </c>
      <c r="AS249" s="2">
        <v>45096</v>
      </c>
      <c r="AT249" s="2">
        <v>45110</v>
      </c>
      <c r="AU249" s="2">
        <v>45127</v>
      </c>
      <c r="AV249" s="2">
        <v>45145</v>
      </c>
      <c r="AW249" s="2">
        <v>45159</v>
      </c>
      <c r="AX249" s="2">
        <v>45215</v>
      </c>
      <c r="AY249" s="2">
        <v>45236</v>
      </c>
    </row>
    <row r="250" spans="1:51" ht="45" x14ac:dyDescent="0.25">
      <c r="A250" s="3" t="s">
        <v>15</v>
      </c>
      <c r="B250" s="3" t="s">
        <v>14</v>
      </c>
      <c r="C250" s="3" t="s">
        <v>145</v>
      </c>
      <c r="D250" s="8" t="s">
        <v>144</v>
      </c>
      <c r="E250" s="3" t="s">
        <v>58</v>
      </c>
      <c r="F250" s="3" t="s">
        <v>10</v>
      </c>
      <c r="G250" s="8" t="s">
        <v>143</v>
      </c>
      <c r="H250" s="8" t="s">
        <v>56</v>
      </c>
      <c r="I250" s="3" t="s">
        <v>7</v>
      </c>
      <c r="J250" s="3" t="s">
        <v>55</v>
      </c>
      <c r="K250" s="8" t="s">
        <v>25</v>
      </c>
      <c r="L250" s="3">
        <v>15</v>
      </c>
      <c r="M250" s="3" t="s">
        <v>142</v>
      </c>
      <c r="N250" s="4">
        <v>45099</v>
      </c>
      <c r="O250" s="6">
        <v>20162050007321</v>
      </c>
      <c r="P250" s="7">
        <v>45114</v>
      </c>
      <c r="Q250" s="6">
        <f>R250-1</f>
        <v>10</v>
      </c>
      <c r="R250" s="6">
        <f>NETWORKDAYS(N250,P250,AL250:AO250:AP250:AQ250:AR250:AS250:AT250:AU250:AV250:AW250:AX250:AY250)</f>
        <v>11</v>
      </c>
      <c r="S250" s="9" t="s">
        <v>18</v>
      </c>
      <c r="T250" s="3" t="s">
        <v>141</v>
      </c>
      <c r="U250" s="4">
        <v>46300</v>
      </c>
      <c r="V250" s="3" t="s">
        <v>2</v>
      </c>
      <c r="W250" s="3" t="s">
        <v>16</v>
      </c>
      <c r="X250" s="3" t="s">
        <v>1</v>
      </c>
      <c r="Y250" s="3" t="s">
        <v>1</v>
      </c>
      <c r="AL250" s="2">
        <v>44935</v>
      </c>
      <c r="AM250" s="2">
        <v>45005</v>
      </c>
      <c r="AN250" s="2">
        <v>45022</v>
      </c>
      <c r="AO250" s="2">
        <v>45023</v>
      </c>
      <c r="AP250" s="2">
        <v>45047</v>
      </c>
      <c r="AQ250" s="2">
        <v>45068</v>
      </c>
      <c r="AR250" s="2">
        <v>45089</v>
      </c>
      <c r="AS250" s="2">
        <v>45096</v>
      </c>
      <c r="AT250" s="2">
        <v>45110</v>
      </c>
      <c r="AU250" s="2">
        <v>45127</v>
      </c>
      <c r="AV250" s="2">
        <v>45145</v>
      </c>
      <c r="AW250" s="2">
        <v>45159</v>
      </c>
      <c r="AX250" s="2">
        <v>45215</v>
      </c>
      <c r="AY250" s="2">
        <v>45236</v>
      </c>
    </row>
    <row r="251" spans="1:51" ht="56.25" x14ac:dyDescent="0.25">
      <c r="A251" s="3" t="s">
        <v>15</v>
      </c>
      <c r="B251" s="3" t="s">
        <v>14</v>
      </c>
      <c r="C251" s="3" t="s">
        <v>140</v>
      </c>
      <c r="D251" s="8" t="s">
        <v>139</v>
      </c>
      <c r="E251" s="3" t="s">
        <v>58</v>
      </c>
      <c r="F251" s="3" t="s">
        <v>138</v>
      </c>
      <c r="G251" s="8" t="s">
        <v>137</v>
      </c>
      <c r="H251" s="8" t="s">
        <v>136</v>
      </c>
      <c r="I251" s="3" t="s">
        <v>7</v>
      </c>
      <c r="J251" s="3" t="s">
        <v>93</v>
      </c>
      <c r="K251" s="8" t="s">
        <v>25</v>
      </c>
      <c r="L251" s="3">
        <v>15</v>
      </c>
      <c r="M251" s="3" t="s">
        <v>135</v>
      </c>
      <c r="N251" s="4">
        <v>45099</v>
      </c>
      <c r="O251" s="6"/>
      <c r="P251" s="7">
        <v>45132</v>
      </c>
      <c r="Q251" s="6">
        <f>R251-1</f>
        <v>21</v>
      </c>
      <c r="R251" s="6">
        <f>NETWORKDAYS(N251,P251,AL251:AO251:AP251:AQ251:AR251:AS251:AT251:AU251:AV251:AW251:AX251:AY251)</f>
        <v>22</v>
      </c>
      <c r="S251" s="10" t="s">
        <v>31</v>
      </c>
      <c r="T251" s="3"/>
      <c r="U251" s="4"/>
      <c r="V251" s="3"/>
      <c r="W251" s="3"/>
      <c r="X251" s="3"/>
      <c r="Y251" s="3"/>
      <c r="AL251" s="2">
        <v>44935</v>
      </c>
      <c r="AM251" s="2">
        <v>45005</v>
      </c>
      <c r="AN251" s="2">
        <v>45022</v>
      </c>
      <c r="AO251" s="2">
        <v>45023</v>
      </c>
      <c r="AP251" s="2">
        <v>45047</v>
      </c>
      <c r="AQ251" s="2">
        <v>45068</v>
      </c>
      <c r="AR251" s="2">
        <v>45089</v>
      </c>
      <c r="AS251" s="2">
        <v>45096</v>
      </c>
      <c r="AT251" s="2">
        <v>45110</v>
      </c>
      <c r="AU251" s="2">
        <v>45127</v>
      </c>
      <c r="AV251" s="2">
        <v>45145</v>
      </c>
      <c r="AW251" s="2">
        <v>45159</v>
      </c>
      <c r="AX251" s="2">
        <v>45215</v>
      </c>
      <c r="AY251" s="2">
        <v>45236</v>
      </c>
    </row>
    <row r="252" spans="1:51" ht="45" x14ac:dyDescent="0.25">
      <c r="A252" s="3" t="s">
        <v>15</v>
      </c>
      <c r="B252" s="3" t="s">
        <v>14</v>
      </c>
      <c r="C252" s="3" t="s">
        <v>53</v>
      </c>
      <c r="D252" s="8" t="s">
        <v>134</v>
      </c>
      <c r="E252" s="3" t="s">
        <v>28</v>
      </c>
      <c r="F252" s="3" t="s">
        <v>10</v>
      </c>
      <c r="G252" s="8" t="s">
        <v>133</v>
      </c>
      <c r="H252" s="8" t="s">
        <v>132</v>
      </c>
      <c r="I252" s="3" t="s">
        <v>7</v>
      </c>
      <c r="J252" s="3" t="s">
        <v>6</v>
      </c>
      <c r="K252" s="8" t="s">
        <v>50</v>
      </c>
      <c r="L252" s="3">
        <v>30</v>
      </c>
      <c r="M252" s="3" t="s">
        <v>131</v>
      </c>
      <c r="N252" s="4">
        <v>45100</v>
      </c>
      <c r="O252" s="6">
        <v>20232110090641</v>
      </c>
      <c r="P252" s="7">
        <v>45120</v>
      </c>
      <c r="Q252" s="6">
        <f>R252-1</f>
        <v>13</v>
      </c>
      <c r="R252" s="6">
        <f>NETWORKDAYS(N252,P252,AL252:AO252:AP252:AQ252:AR252:AS252:AT252:AU252:AV252:AW252:AX252:AY252)</f>
        <v>14</v>
      </c>
      <c r="S252" s="9" t="s">
        <v>18</v>
      </c>
      <c r="T252" s="3" t="s">
        <v>130</v>
      </c>
      <c r="U252" s="4">
        <v>45120</v>
      </c>
      <c r="V252" s="3" t="s">
        <v>2</v>
      </c>
      <c r="W252" s="3" t="s">
        <v>16</v>
      </c>
      <c r="X252" s="3" t="s">
        <v>1</v>
      </c>
      <c r="Y252" s="3" t="s">
        <v>1</v>
      </c>
      <c r="AL252" s="2">
        <v>44935</v>
      </c>
      <c r="AM252" s="2">
        <v>45005</v>
      </c>
      <c r="AN252" s="2">
        <v>45022</v>
      </c>
      <c r="AO252" s="2">
        <v>45023</v>
      </c>
      <c r="AP252" s="2">
        <v>45047</v>
      </c>
      <c r="AQ252" s="2">
        <v>45068</v>
      </c>
      <c r="AR252" s="2">
        <v>45089</v>
      </c>
      <c r="AS252" s="2">
        <v>45096</v>
      </c>
      <c r="AT252" s="2">
        <v>45110</v>
      </c>
      <c r="AU252" s="2">
        <v>45127</v>
      </c>
      <c r="AV252" s="2">
        <v>45145</v>
      </c>
      <c r="AW252" s="2">
        <v>45159</v>
      </c>
      <c r="AX252" s="2">
        <v>45215</v>
      </c>
      <c r="AY252" s="2">
        <v>45236</v>
      </c>
    </row>
    <row r="253" spans="1:51" ht="45" x14ac:dyDescent="0.25">
      <c r="A253" s="3" t="s">
        <v>15</v>
      </c>
      <c r="B253" s="3" t="s">
        <v>14</v>
      </c>
      <c r="C253" s="3" t="s">
        <v>115</v>
      </c>
      <c r="D253" s="8" t="s">
        <v>129</v>
      </c>
      <c r="E253" s="3" t="s">
        <v>58</v>
      </c>
      <c r="F253" s="3" t="s">
        <v>122</v>
      </c>
      <c r="G253" s="8" t="s">
        <v>128</v>
      </c>
      <c r="H253" s="8" t="s">
        <v>127</v>
      </c>
      <c r="I253" s="3" t="s">
        <v>7</v>
      </c>
      <c r="J253" s="3" t="s">
        <v>63</v>
      </c>
      <c r="K253" s="8" t="s">
        <v>62</v>
      </c>
      <c r="L253" s="3">
        <v>10</v>
      </c>
      <c r="M253" s="3" t="s">
        <v>126</v>
      </c>
      <c r="N253" s="4">
        <v>45100</v>
      </c>
      <c r="O253" s="6">
        <v>20231000090191</v>
      </c>
      <c r="P253" s="7">
        <v>45105</v>
      </c>
      <c r="Q253" s="6">
        <f>R253-1</f>
        <v>3</v>
      </c>
      <c r="R253" s="6">
        <f>NETWORKDAYS(N253,P253,AL253:AO253:AP253:AQ253:AR253:AS253:AT253:AU253:AV253:AW253:AX253:AY253)</f>
        <v>4</v>
      </c>
      <c r="S253" s="9" t="s">
        <v>18</v>
      </c>
      <c r="T253" s="3" t="s">
        <v>125</v>
      </c>
      <c r="U253" s="4">
        <v>45132</v>
      </c>
      <c r="V253" s="3" t="s">
        <v>2</v>
      </c>
      <c r="W253" s="3" t="s">
        <v>16</v>
      </c>
      <c r="X253" s="3"/>
      <c r="Y253" s="3"/>
      <c r="AL253" s="2">
        <v>44935</v>
      </c>
      <c r="AM253" s="2">
        <v>45005</v>
      </c>
      <c r="AN253" s="2">
        <v>45022</v>
      </c>
      <c r="AO253" s="2">
        <v>45023</v>
      </c>
      <c r="AP253" s="2">
        <v>45047</v>
      </c>
      <c r="AQ253" s="2">
        <v>45068</v>
      </c>
      <c r="AR253" s="2">
        <v>45089</v>
      </c>
      <c r="AS253" s="2">
        <v>45096</v>
      </c>
      <c r="AT253" s="2">
        <v>45110</v>
      </c>
      <c r="AU253" s="2">
        <v>45127</v>
      </c>
      <c r="AV253" s="2">
        <v>45145</v>
      </c>
      <c r="AW253" s="2">
        <v>45159</v>
      </c>
      <c r="AX253" s="2">
        <v>45215</v>
      </c>
      <c r="AY253" s="2">
        <v>45236</v>
      </c>
    </row>
    <row r="254" spans="1:51" ht="33.75" x14ac:dyDescent="0.25">
      <c r="A254" s="3" t="s">
        <v>15</v>
      </c>
      <c r="B254" s="3" t="s">
        <v>14</v>
      </c>
      <c r="C254" s="3" t="s">
        <v>124</v>
      </c>
      <c r="D254" s="8" t="s">
        <v>123</v>
      </c>
      <c r="E254" s="3" t="s">
        <v>28</v>
      </c>
      <c r="F254" s="3" t="s">
        <v>122</v>
      </c>
      <c r="G254" s="8" t="s">
        <v>121</v>
      </c>
      <c r="H254" s="8" t="s">
        <v>120</v>
      </c>
      <c r="I254" s="3" t="s">
        <v>35</v>
      </c>
      <c r="J254" s="8" t="s">
        <v>119</v>
      </c>
      <c r="K254" s="8" t="s">
        <v>62</v>
      </c>
      <c r="L254" s="3">
        <v>10</v>
      </c>
      <c r="M254" s="3" t="s">
        <v>118</v>
      </c>
      <c r="N254" s="4">
        <v>45100</v>
      </c>
      <c r="O254" s="6" t="s">
        <v>117</v>
      </c>
      <c r="P254" s="7">
        <v>45114</v>
      </c>
      <c r="Q254" s="6">
        <f>R254-1</f>
        <v>9</v>
      </c>
      <c r="R254" s="6">
        <f>NETWORKDAYS(N254,P254,AL254:AO254:AP254:AQ254:AR254:AS254:AT254:AU254:AV254:AW254:AX254:AY254)</f>
        <v>10</v>
      </c>
      <c r="S254" s="9" t="s">
        <v>18</v>
      </c>
      <c r="T254" s="3" t="s">
        <v>116</v>
      </c>
      <c r="U254" s="4">
        <v>45114</v>
      </c>
      <c r="V254" s="3" t="s">
        <v>2</v>
      </c>
      <c r="W254" s="3" t="s">
        <v>16</v>
      </c>
      <c r="X254" s="3" t="s">
        <v>1</v>
      </c>
      <c r="Y254" s="3" t="s">
        <v>1</v>
      </c>
      <c r="AL254" s="2">
        <v>44935</v>
      </c>
      <c r="AM254" s="2">
        <v>45005</v>
      </c>
      <c r="AN254" s="2">
        <v>45022</v>
      </c>
      <c r="AO254" s="2">
        <v>45023</v>
      </c>
      <c r="AP254" s="2">
        <v>45047</v>
      </c>
      <c r="AQ254" s="2">
        <v>45068</v>
      </c>
      <c r="AR254" s="2">
        <v>45089</v>
      </c>
      <c r="AS254" s="2">
        <v>45096</v>
      </c>
      <c r="AT254" s="2">
        <v>45110</v>
      </c>
      <c r="AU254" s="2">
        <v>45127</v>
      </c>
      <c r="AV254" s="2">
        <v>45145</v>
      </c>
      <c r="AW254" s="2">
        <v>45159</v>
      </c>
      <c r="AX254" s="2">
        <v>45215</v>
      </c>
      <c r="AY254" s="2">
        <v>45236</v>
      </c>
    </row>
    <row r="255" spans="1:51" ht="56.25" x14ac:dyDescent="0.25">
      <c r="A255" s="3" t="s">
        <v>15</v>
      </c>
      <c r="B255" s="3" t="s">
        <v>14</v>
      </c>
      <c r="C255" s="3" t="s">
        <v>115</v>
      </c>
      <c r="D255" s="8" t="s">
        <v>114</v>
      </c>
      <c r="E255" s="3" t="s">
        <v>58</v>
      </c>
      <c r="F255" s="3" t="s">
        <v>73</v>
      </c>
      <c r="G255" s="8" t="s">
        <v>113</v>
      </c>
      <c r="H255" s="8" t="s">
        <v>112</v>
      </c>
      <c r="I255" s="3" t="s">
        <v>7</v>
      </c>
      <c r="J255" s="3" t="s">
        <v>55</v>
      </c>
      <c r="K255" s="8" t="s">
        <v>62</v>
      </c>
      <c r="L255" s="3">
        <v>10</v>
      </c>
      <c r="M255" s="3" t="s">
        <v>111</v>
      </c>
      <c r="N255" s="4">
        <v>45100</v>
      </c>
      <c r="O255" s="6" t="s">
        <v>1</v>
      </c>
      <c r="P255" s="7">
        <v>45100</v>
      </c>
      <c r="Q255" s="6">
        <f>R255-1</f>
        <v>0</v>
      </c>
      <c r="R255" s="6">
        <f>NETWORKDAYS(N255,P255,AL255:AO255:AP255:AQ255:AR255:AS255:AT255:AU255:AV255:AW255:AX255:AY255)</f>
        <v>1</v>
      </c>
      <c r="S255" s="9" t="s">
        <v>18</v>
      </c>
      <c r="T255" s="3" t="s">
        <v>110</v>
      </c>
      <c r="U255" s="4" t="s">
        <v>1</v>
      </c>
      <c r="V255" s="3" t="s">
        <v>1</v>
      </c>
      <c r="W255" s="3" t="s">
        <v>1</v>
      </c>
      <c r="X255" s="3" t="s">
        <v>1</v>
      </c>
      <c r="Y255" s="3" t="s">
        <v>109</v>
      </c>
      <c r="AL255" s="2">
        <v>44935</v>
      </c>
      <c r="AM255" s="2">
        <v>45005</v>
      </c>
      <c r="AN255" s="2">
        <v>45022</v>
      </c>
      <c r="AO255" s="2">
        <v>45023</v>
      </c>
      <c r="AP255" s="2">
        <v>45047</v>
      </c>
      <c r="AQ255" s="2">
        <v>45068</v>
      </c>
      <c r="AR255" s="2">
        <v>45089</v>
      </c>
      <c r="AS255" s="2">
        <v>45096</v>
      </c>
      <c r="AT255" s="2">
        <v>45110</v>
      </c>
      <c r="AU255" s="2">
        <v>45127</v>
      </c>
      <c r="AV255" s="2">
        <v>45145</v>
      </c>
      <c r="AW255" s="2">
        <v>45159</v>
      </c>
      <c r="AX255" s="2">
        <v>45215</v>
      </c>
      <c r="AY255" s="2">
        <v>45236</v>
      </c>
    </row>
    <row r="256" spans="1:51" ht="22.5" x14ac:dyDescent="0.25">
      <c r="A256" s="3" t="s">
        <v>15</v>
      </c>
      <c r="B256" s="3" t="s">
        <v>14</v>
      </c>
      <c r="C256" s="3" t="s">
        <v>41</v>
      </c>
      <c r="D256" s="8" t="s">
        <v>108</v>
      </c>
      <c r="E256" s="3" t="s">
        <v>11</v>
      </c>
      <c r="F256" s="3" t="s">
        <v>38</v>
      </c>
      <c r="G256" s="8" t="s">
        <v>107</v>
      </c>
      <c r="H256" s="8" t="s">
        <v>106</v>
      </c>
      <c r="I256" s="3" t="s">
        <v>35</v>
      </c>
      <c r="J256" s="3" t="s">
        <v>34</v>
      </c>
      <c r="K256" s="8" t="s">
        <v>5</v>
      </c>
      <c r="L256" s="3">
        <v>15</v>
      </c>
      <c r="M256" s="3" t="s">
        <v>105</v>
      </c>
      <c r="N256" s="4">
        <v>45100</v>
      </c>
      <c r="O256" s="6"/>
      <c r="P256" s="7">
        <v>45131</v>
      </c>
      <c r="Q256" s="6">
        <f>R256-1</f>
        <v>19</v>
      </c>
      <c r="R256" s="6">
        <f>NETWORKDAYS(N256,P256,AL256:AO256:AP256:AQ256:AR256:AS256:AT256:AU256:AV256:AW256:AX256:AY256)</f>
        <v>20</v>
      </c>
      <c r="S256" s="10" t="s">
        <v>31</v>
      </c>
      <c r="T256" s="3"/>
      <c r="U256" s="4"/>
      <c r="V256" s="3"/>
      <c r="W256" s="3"/>
      <c r="X256" s="3"/>
      <c r="Y256" s="3"/>
      <c r="AL256" s="2">
        <v>44935</v>
      </c>
      <c r="AM256" s="2">
        <v>45005</v>
      </c>
      <c r="AN256" s="2">
        <v>45022</v>
      </c>
      <c r="AO256" s="2">
        <v>45023</v>
      </c>
      <c r="AP256" s="2">
        <v>45047</v>
      </c>
      <c r="AQ256" s="2">
        <v>45068</v>
      </c>
      <c r="AR256" s="2">
        <v>45089</v>
      </c>
      <c r="AS256" s="2">
        <v>45096</v>
      </c>
      <c r="AT256" s="2">
        <v>45110</v>
      </c>
      <c r="AU256" s="2">
        <v>45127</v>
      </c>
      <c r="AV256" s="2">
        <v>45145</v>
      </c>
      <c r="AW256" s="2">
        <v>45159</v>
      </c>
      <c r="AX256" s="2">
        <v>45215</v>
      </c>
      <c r="AY256" s="2">
        <v>45236</v>
      </c>
    </row>
    <row r="257" spans="1:51" ht="56.25" x14ac:dyDescent="0.25">
      <c r="A257" s="3" t="s">
        <v>15</v>
      </c>
      <c r="B257" s="3" t="s">
        <v>14</v>
      </c>
      <c r="C257" s="3" t="s">
        <v>60</v>
      </c>
      <c r="D257" s="8" t="s">
        <v>104</v>
      </c>
      <c r="E257" s="3" t="s">
        <v>58</v>
      </c>
      <c r="F257" s="3" t="s">
        <v>27</v>
      </c>
      <c r="G257" s="8" t="s">
        <v>103</v>
      </c>
      <c r="H257" s="8" t="s">
        <v>8</v>
      </c>
      <c r="I257" s="3" t="s">
        <v>7</v>
      </c>
      <c r="J257" s="3" t="s">
        <v>6</v>
      </c>
      <c r="K257" s="8" t="s">
        <v>25</v>
      </c>
      <c r="L257" s="3">
        <v>15</v>
      </c>
      <c r="M257" s="3" t="s">
        <v>102</v>
      </c>
      <c r="N257" s="4">
        <v>45103</v>
      </c>
      <c r="O257" s="6"/>
      <c r="P257" s="7">
        <v>45131</v>
      </c>
      <c r="Q257" s="6">
        <f>R257-1</f>
        <v>18</v>
      </c>
      <c r="R257" s="6">
        <f>NETWORKDAYS(N257,P257,AL257:AO257:AP257:AQ257:AR257:AS257:AT257:AU257:AV257:AW257:AX257:AY257)</f>
        <v>19</v>
      </c>
      <c r="S257" s="5" t="s">
        <v>3</v>
      </c>
      <c r="T257" s="3"/>
      <c r="U257" s="3"/>
      <c r="V257" s="3"/>
      <c r="W257" s="3"/>
      <c r="X257" s="3"/>
      <c r="Y257" s="3"/>
      <c r="AL257" s="2">
        <v>44935</v>
      </c>
      <c r="AM257" s="2">
        <v>45005</v>
      </c>
      <c r="AN257" s="2">
        <v>45022</v>
      </c>
      <c r="AO257" s="2">
        <v>45023</v>
      </c>
      <c r="AP257" s="2">
        <v>45047</v>
      </c>
      <c r="AQ257" s="2">
        <v>45068</v>
      </c>
      <c r="AR257" s="2">
        <v>45089</v>
      </c>
      <c r="AS257" s="2">
        <v>45096</v>
      </c>
      <c r="AT257" s="2">
        <v>45110</v>
      </c>
      <c r="AU257" s="2">
        <v>45127</v>
      </c>
      <c r="AV257" s="2">
        <v>45145</v>
      </c>
      <c r="AW257" s="2">
        <v>45159</v>
      </c>
      <c r="AX257" s="2">
        <v>45215</v>
      </c>
      <c r="AY257" s="2">
        <v>45236</v>
      </c>
    </row>
    <row r="258" spans="1:51" ht="45" x14ac:dyDescent="0.25">
      <c r="A258" s="3" t="s">
        <v>15</v>
      </c>
      <c r="B258" s="3" t="s">
        <v>14</v>
      </c>
      <c r="C258" s="3" t="s">
        <v>13</v>
      </c>
      <c r="D258" s="8" t="s">
        <v>101</v>
      </c>
      <c r="E258" s="3" t="s">
        <v>11</v>
      </c>
      <c r="F258" s="3" t="s">
        <v>10</v>
      </c>
      <c r="G258" s="8" t="s">
        <v>100</v>
      </c>
      <c r="H258" s="8" t="s">
        <v>87</v>
      </c>
      <c r="I258" s="3" t="s">
        <v>7</v>
      </c>
      <c r="J258" s="3" t="s">
        <v>6</v>
      </c>
      <c r="K258" s="8" t="s">
        <v>5</v>
      </c>
      <c r="L258" s="3">
        <v>15</v>
      </c>
      <c r="M258" s="3" t="s">
        <v>99</v>
      </c>
      <c r="N258" s="4">
        <v>45103</v>
      </c>
      <c r="O258" s="6">
        <v>20232110090681</v>
      </c>
      <c r="P258" s="7">
        <v>45111</v>
      </c>
      <c r="Q258" s="6">
        <f>R258-1</f>
        <v>5</v>
      </c>
      <c r="R258" s="6">
        <f>NETWORKDAYS(N258,P258,AL258:AO258:AP258:AQ258:AR258:AS258:AT258:AU258:AV258:AW258:AX258:AY258)</f>
        <v>6</v>
      </c>
      <c r="S258" s="9" t="s">
        <v>18</v>
      </c>
      <c r="T258" s="3" t="s">
        <v>98</v>
      </c>
      <c r="U258" s="4">
        <v>45111</v>
      </c>
      <c r="V258" s="3" t="s">
        <v>2</v>
      </c>
      <c r="W258" s="3" t="s">
        <v>16</v>
      </c>
      <c r="X258" s="3" t="s">
        <v>1</v>
      </c>
      <c r="Y258" s="3" t="s">
        <v>1</v>
      </c>
      <c r="AL258" s="2">
        <v>44935</v>
      </c>
      <c r="AM258" s="2">
        <v>45005</v>
      </c>
      <c r="AN258" s="2">
        <v>45022</v>
      </c>
      <c r="AO258" s="2">
        <v>45023</v>
      </c>
      <c r="AP258" s="2">
        <v>45047</v>
      </c>
      <c r="AQ258" s="2">
        <v>45068</v>
      </c>
      <c r="AR258" s="2">
        <v>45089</v>
      </c>
      <c r="AS258" s="2">
        <v>45096</v>
      </c>
      <c r="AT258" s="2">
        <v>45110</v>
      </c>
      <c r="AU258" s="2">
        <v>45127</v>
      </c>
      <c r="AV258" s="2">
        <v>45145</v>
      </c>
      <c r="AW258" s="2">
        <v>45159</v>
      </c>
      <c r="AX258" s="2">
        <v>45215</v>
      </c>
      <c r="AY258" s="2">
        <v>45236</v>
      </c>
    </row>
    <row r="259" spans="1:51" ht="45" x14ac:dyDescent="0.25">
      <c r="A259" s="3" t="s">
        <v>15</v>
      </c>
      <c r="B259" s="3" t="s">
        <v>14</v>
      </c>
      <c r="C259" s="3" t="s">
        <v>97</v>
      </c>
      <c r="D259" s="8" t="s">
        <v>96</v>
      </c>
      <c r="E259" s="3" t="s">
        <v>58</v>
      </c>
      <c r="F259" s="3" t="s">
        <v>27</v>
      </c>
      <c r="G259" s="8" t="s">
        <v>95</v>
      </c>
      <c r="H259" s="8" t="s">
        <v>94</v>
      </c>
      <c r="I259" s="3" t="s">
        <v>7</v>
      </c>
      <c r="J259" s="3" t="s">
        <v>93</v>
      </c>
      <c r="K259" s="8" t="s">
        <v>25</v>
      </c>
      <c r="L259" s="3">
        <v>15</v>
      </c>
      <c r="M259" s="3" t="s">
        <v>92</v>
      </c>
      <c r="N259" s="4">
        <v>45103</v>
      </c>
      <c r="O259" s="6">
        <v>20232110090711</v>
      </c>
      <c r="P259" s="7">
        <v>45107</v>
      </c>
      <c r="Q259" s="6">
        <f>R259-1</f>
        <v>4</v>
      </c>
      <c r="R259" s="6">
        <f>NETWORKDAYS(N259,P259,AL259:AO259:AP259:AQ259:AR259:AS259:AT259:AU259:AV259:AW259:AX259:AY259)</f>
        <v>5</v>
      </c>
      <c r="S259" s="9" t="s">
        <v>18</v>
      </c>
      <c r="T259" s="3" t="s">
        <v>91</v>
      </c>
      <c r="U259" s="4" t="s">
        <v>1</v>
      </c>
      <c r="V259" s="3" t="s">
        <v>90</v>
      </c>
      <c r="W259" s="3" t="s">
        <v>16</v>
      </c>
      <c r="X259" s="3" t="s">
        <v>1</v>
      </c>
      <c r="Y259" s="3" t="s">
        <v>1</v>
      </c>
      <c r="AL259" s="2">
        <v>44935</v>
      </c>
      <c r="AM259" s="2">
        <v>45005</v>
      </c>
      <c r="AN259" s="2">
        <v>45022</v>
      </c>
      <c r="AO259" s="2">
        <v>45023</v>
      </c>
      <c r="AP259" s="2">
        <v>45047</v>
      </c>
      <c r="AQ259" s="2">
        <v>45068</v>
      </c>
      <c r="AR259" s="2">
        <v>45089</v>
      </c>
      <c r="AS259" s="2">
        <v>45096</v>
      </c>
      <c r="AT259" s="2">
        <v>45110</v>
      </c>
      <c r="AU259" s="2">
        <v>45127</v>
      </c>
      <c r="AV259" s="2">
        <v>45145</v>
      </c>
      <c r="AW259" s="2">
        <v>45159</v>
      </c>
      <c r="AX259" s="2">
        <v>45215</v>
      </c>
      <c r="AY259" s="2">
        <v>45236</v>
      </c>
    </row>
    <row r="260" spans="1:51" ht="45" x14ac:dyDescent="0.25">
      <c r="A260" s="3" t="s">
        <v>15</v>
      </c>
      <c r="B260" s="3" t="s">
        <v>14</v>
      </c>
      <c r="C260" s="3" t="s">
        <v>53</v>
      </c>
      <c r="D260" s="8" t="s">
        <v>89</v>
      </c>
      <c r="E260" s="3" t="s">
        <v>58</v>
      </c>
      <c r="F260" s="3" t="s">
        <v>27</v>
      </c>
      <c r="G260" s="8" t="s">
        <v>88</v>
      </c>
      <c r="H260" s="8" t="s">
        <v>87</v>
      </c>
      <c r="I260" s="3" t="s">
        <v>7</v>
      </c>
      <c r="J260" s="3" t="s">
        <v>6</v>
      </c>
      <c r="K260" s="8" t="s">
        <v>50</v>
      </c>
      <c r="L260" s="3">
        <v>30</v>
      </c>
      <c r="M260" s="3" t="s">
        <v>86</v>
      </c>
      <c r="N260" s="4">
        <v>45103</v>
      </c>
      <c r="O260" s="6">
        <v>20232110090901</v>
      </c>
      <c r="P260" s="7">
        <v>45113</v>
      </c>
      <c r="Q260" s="6">
        <f>R260-1</f>
        <v>7</v>
      </c>
      <c r="R260" s="6">
        <f>NETWORKDAYS(N260,P260,AL260:AO260:AP260:AQ260:AR260:AS260:AT260:AU260:AV260:AW260:AX260:AY260)</f>
        <v>8</v>
      </c>
      <c r="S260" s="9" t="s">
        <v>18</v>
      </c>
      <c r="T260" s="3" t="s">
        <v>85</v>
      </c>
      <c r="U260" s="4">
        <v>45113</v>
      </c>
      <c r="V260" s="3" t="s">
        <v>2</v>
      </c>
      <c r="W260" s="3" t="s">
        <v>16</v>
      </c>
      <c r="X260" s="3" t="s">
        <v>1</v>
      </c>
      <c r="Y260" s="3" t="s">
        <v>1</v>
      </c>
      <c r="AL260" s="2">
        <v>44935</v>
      </c>
      <c r="AM260" s="2">
        <v>45005</v>
      </c>
      <c r="AN260" s="2">
        <v>45022</v>
      </c>
      <c r="AO260" s="2">
        <v>45023</v>
      </c>
      <c r="AP260" s="2">
        <v>45047</v>
      </c>
      <c r="AQ260" s="2">
        <v>45068</v>
      </c>
      <c r="AR260" s="2">
        <v>45089</v>
      </c>
      <c r="AS260" s="2">
        <v>45096</v>
      </c>
      <c r="AT260" s="2">
        <v>45110</v>
      </c>
      <c r="AU260" s="2">
        <v>45127</v>
      </c>
      <c r="AV260" s="2">
        <v>45145</v>
      </c>
      <c r="AW260" s="2">
        <v>45159</v>
      </c>
      <c r="AX260" s="2">
        <v>45215</v>
      </c>
      <c r="AY260" s="2">
        <v>45236</v>
      </c>
    </row>
    <row r="261" spans="1:51" ht="67.5" x14ac:dyDescent="0.25">
      <c r="A261" s="3" t="s">
        <v>15</v>
      </c>
      <c r="B261" s="3" t="s">
        <v>14</v>
      </c>
      <c r="C261" s="3" t="s">
        <v>84</v>
      </c>
      <c r="D261" s="8" t="s">
        <v>83</v>
      </c>
      <c r="E261" s="3" t="s">
        <v>28</v>
      </c>
      <c r="F261" s="3" t="s">
        <v>82</v>
      </c>
      <c r="G261" s="8" t="s">
        <v>81</v>
      </c>
      <c r="H261" s="8" t="s">
        <v>64</v>
      </c>
      <c r="I261" s="3" t="s">
        <v>7</v>
      </c>
      <c r="J261" s="3" t="s">
        <v>63</v>
      </c>
      <c r="K261" s="8" t="s">
        <v>62</v>
      </c>
      <c r="L261" s="3">
        <v>10</v>
      </c>
      <c r="M261" s="3" t="s">
        <v>80</v>
      </c>
      <c r="N261" s="4">
        <v>45103</v>
      </c>
      <c r="O261" s="6"/>
      <c r="P261" s="7">
        <v>45131</v>
      </c>
      <c r="Q261" s="6">
        <f>R261-1</f>
        <v>18</v>
      </c>
      <c r="R261" s="6">
        <f>NETWORKDAYS(N261,P261,AL261:AO261:AP261:AQ261:AR261:AS261:AT261:AU261:AV261:AW261:AX261:AY261)</f>
        <v>19</v>
      </c>
      <c r="S261" s="10" t="s">
        <v>31</v>
      </c>
      <c r="T261" s="3"/>
      <c r="U261" s="4"/>
      <c r="V261" s="3"/>
      <c r="W261" s="3"/>
      <c r="X261" s="3"/>
      <c r="Y261" s="3"/>
      <c r="AL261" s="2">
        <v>44935</v>
      </c>
      <c r="AM261" s="2">
        <v>45005</v>
      </c>
      <c r="AN261" s="2">
        <v>45022</v>
      </c>
      <c r="AO261" s="2">
        <v>45023</v>
      </c>
      <c r="AP261" s="2">
        <v>45047</v>
      </c>
      <c r="AQ261" s="2">
        <v>45068</v>
      </c>
      <c r="AR261" s="2">
        <v>45089</v>
      </c>
      <c r="AS261" s="2">
        <v>45096</v>
      </c>
      <c r="AT261" s="2">
        <v>45110</v>
      </c>
      <c r="AU261" s="2">
        <v>45127</v>
      </c>
      <c r="AV261" s="2">
        <v>45145</v>
      </c>
      <c r="AW261" s="2">
        <v>45159</v>
      </c>
      <c r="AX261" s="2">
        <v>45215</v>
      </c>
      <c r="AY261" s="2">
        <v>45236</v>
      </c>
    </row>
    <row r="262" spans="1:51" ht="45" x14ac:dyDescent="0.25">
      <c r="A262" s="3" t="s">
        <v>15</v>
      </c>
      <c r="B262" s="3" t="s">
        <v>14</v>
      </c>
      <c r="C262" s="3" t="s">
        <v>79</v>
      </c>
      <c r="D262" s="8" t="s">
        <v>78</v>
      </c>
      <c r="E262" s="3" t="s">
        <v>11</v>
      </c>
      <c r="F262" s="3" t="s">
        <v>10</v>
      </c>
      <c r="G262" s="8" t="s">
        <v>77</v>
      </c>
      <c r="H262" s="8" t="s">
        <v>8</v>
      </c>
      <c r="I262" s="3" t="s">
        <v>7</v>
      </c>
      <c r="J262" s="3" t="s">
        <v>6</v>
      </c>
      <c r="K262" s="8" t="s">
        <v>50</v>
      </c>
      <c r="L262" s="3">
        <v>30</v>
      </c>
      <c r="M262" s="3" t="s">
        <v>76</v>
      </c>
      <c r="N262" s="4">
        <v>45103</v>
      </c>
      <c r="O262" s="6">
        <v>20232110091001</v>
      </c>
      <c r="P262" s="7">
        <v>45131</v>
      </c>
      <c r="Q262" s="6">
        <f>R262-1</f>
        <v>18</v>
      </c>
      <c r="R262" s="6">
        <f>NETWORKDAYS(N262,P262,AL262:AO262:AP262:AQ262:AR262:AS262:AT262:AU262:AV262:AW262:AX262:AY262)</f>
        <v>19</v>
      </c>
      <c r="S262" s="5" t="s">
        <v>3</v>
      </c>
      <c r="T262" s="3"/>
      <c r="U262" s="4">
        <v>45128</v>
      </c>
      <c r="V262" s="3" t="s">
        <v>2</v>
      </c>
      <c r="W262" s="3" t="s">
        <v>1</v>
      </c>
      <c r="X262" s="3" t="s">
        <v>1</v>
      </c>
      <c r="Y262" s="3" t="s">
        <v>0</v>
      </c>
      <c r="AL262" s="2">
        <v>44935</v>
      </c>
      <c r="AM262" s="2">
        <v>45005</v>
      </c>
      <c r="AN262" s="2">
        <v>45022</v>
      </c>
      <c r="AO262" s="2">
        <v>45023</v>
      </c>
      <c r="AP262" s="2">
        <v>45047</v>
      </c>
      <c r="AQ262" s="2">
        <v>45068</v>
      </c>
      <c r="AR262" s="2">
        <v>45089</v>
      </c>
      <c r="AS262" s="2">
        <v>45096</v>
      </c>
      <c r="AT262" s="2">
        <v>45110</v>
      </c>
      <c r="AU262" s="2">
        <v>45127</v>
      </c>
      <c r="AV262" s="2">
        <v>45145</v>
      </c>
      <c r="AW262" s="2">
        <v>45159</v>
      </c>
      <c r="AX262" s="2">
        <v>45215</v>
      </c>
      <c r="AY262" s="2">
        <v>45236</v>
      </c>
    </row>
    <row r="263" spans="1:51" ht="56.25" x14ac:dyDescent="0.25">
      <c r="A263" s="3" t="s">
        <v>15</v>
      </c>
      <c r="B263" s="3" t="s">
        <v>14</v>
      </c>
      <c r="C263" s="3" t="s">
        <v>75</v>
      </c>
      <c r="D263" s="8" t="s">
        <v>74</v>
      </c>
      <c r="E263" s="3" t="s">
        <v>58</v>
      </c>
      <c r="F263" s="3" t="s">
        <v>73</v>
      </c>
      <c r="G263" s="8" t="s">
        <v>72</v>
      </c>
      <c r="H263" s="8" t="s">
        <v>71</v>
      </c>
      <c r="I263" s="3" t="s">
        <v>7</v>
      </c>
      <c r="J263" s="3" t="s">
        <v>55</v>
      </c>
      <c r="K263" s="8" t="s">
        <v>62</v>
      </c>
      <c r="L263" s="3">
        <v>10</v>
      </c>
      <c r="M263" s="3" t="s">
        <v>70</v>
      </c>
      <c r="N263" s="4">
        <v>45104</v>
      </c>
      <c r="O263" s="6" t="s">
        <v>1</v>
      </c>
      <c r="P263" s="7">
        <v>45113</v>
      </c>
      <c r="Q263" s="6">
        <f>R263-1</f>
        <v>6</v>
      </c>
      <c r="R263" s="6">
        <f>NETWORKDAYS(N263,P263,AL263:AO263:AP263:AQ263:AR263:AS263:AT263:AU263:AV263:AW263:AX263:AY263)</f>
        <v>7</v>
      </c>
      <c r="S263" s="9" t="s">
        <v>18</v>
      </c>
      <c r="T263" s="3" t="s">
        <v>69</v>
      </c>
      <c r="U263" s="4" t="s">
        <v>1</v>
      </c>
      <c r="V263" s="3" t="s">
        <v>1</v>
      </c>
      <c r="W263" s="3" t="s">
        <v>16</v>
      </c>
      <c r="X263" s="3" t="s">
        <v>1</v>
      </c>
      <c r="Y263" s="3" t="s">
        <v>68</v>
      </c>
      <c r="AL263" s="2">
        <v>44935</v>
      </c>
      <c r="AM263" s="2">
        <v>45005</v>
      </c>
      <c r="AN263" s="2">
        <v>45022</v>
      </c>
      <c r="AO263" s="2">
        <v>45023</v>
      </c>
      <c r="AP263" s="2">
        <v>45047</v>
      </c>
      <c r="AQ263" s="2">
        <v>45068</v>
      </c>
      <c r="AR263" s="2">
        <v>45089</v>
      </c>
      <c r="AS263" s="2">
        <v>45096</v>
      </c>
      <c r="AT263" s="2">
        <v>45110</v>
      </c>
      <c r="AU263" s="2">
        <v>45127</v>
      </c>
      <c r="AV263" s="2">
        <v>45145</v>
      </c>
      <c r="AW263" s="2">
        <v>45159</v>
      </c>
      <c r="AX263" s="2">
        <v>45215</v>
      </c>
      <c r="AY263" s="2">
        <v>45236</v>
      </c>
    </row>
    <row r="264" spans="1:51" ht="45" x14ac:dyDescent="0.25">
      <c r="A264" s="3" t="s">
        <v>15</v>
      </c>
      <c r="B264" s="3" t="s">
        <v>14</v>
      </c>
      <c r="C264" s="3" t="s">
        <v>67</v>
      </c>
      <c r="D264" s="8" t="s">
        <v>66</v>
      </c>
      <c r="E264" s="3" t="s">
        <v>28</v>
      </c>
      <c r="F264" s="3" t="s">
        <v>38</v>
      </c>
      <c r="G264" s="8" t="s">
        <v>65</v>
      </c>
      <c r="H264" s="8" t="s">
        <v>64</v>
      </c>
      <c r="I264" s="3" t="s">
        <v>7</v>
      </c>
      <c r="J264" s="3" t="s">
        <v>63</v>
      </c>
      <c r="K264" s="8" t="s">
        <v>62</v>
      </c>
      <c r="L264" s="3">
        <v>10</v>
      </c>
      <c r="M264" s="3" t="s">
        <v>61</v>
      </c>
      <c r="N264" s="4">
        <v>45104</v>
      </c>
      <c r="O264" s="6"/>
      <c r="P264" s="7">
        <v>45131</v>
      </c>
      <c r="Q264" s="6">
        <f>R264-1</f>
        <v>17</v>
      </c>
      <c r="R264" s="6">
        <f>NETWORKDAYS(N264,P264,AL264:AO264:AP264:AQ264:AR264:AS264:AT264:AU264:AV264:AW264:AX264:AY264)</f>
        <v>18</v>
      </c>
      <c r="S264" s="10" t="s">
        <v>31</v>
      </c>
      <c r="T264" s="3"/>
      <c r="U264" s="4"/>
      <c r="V264" s="3"/>
      <c r="W264" s="3"/>
      <c r="X264" s="3"/>
      <c r="Y264" s="3"/>
      <c r="AL264" s="2">
        <v>44935</v>
      </c>
      <c r="AM264" s="2">
        <v>45005</v>
      </c>
      <c r="AN264" s="2">
        <v>45022</v>
      </c>
      <c r="AO264" s="2">
        <v>45023</v>
      </c>
      <c r="AP264" s="2">
        <v>45047</v>
      </c>
      <c r="AQ264" s="2">
        <v>45068</v>
      </c>
      <c r="AR264" s="2">
        <v>45089</v>
      </c>
      <c r="AS264" s="2">
        <v>45096</v>
      </c>
      <c r="AT264" s="2">
        <v>45110</v>
      </c>
      <c r="AU264" s="2">
        <v>45127</v>
      </c>
      <c r="AV264" s="2">
        <v>45145</v>
      </c>
      <c r="AW264" s="2">
        <v>45159</v>
      </c>
      <c r="AX264" s="2">
        <v>45215</v>
      </c>
      <c r="AY264" s="2">
        <v>45236</v>
      </c>
    </row>
    <row r="265" spans="1:51" ht="45" x14ac:dyDescent="0.25">
      <c r="A265" s="3" t="s">
        <v>15</v>
      </c>
      <c r="B265" s="3" t="s">
        <v>14</v>
      </c>
      <c r="C265" s="3" t="s">
        <v>60</v>
      </c>
      <c r="D265" s="8" t="s">
        <v>59</v>
      </c>
      <c r="E265" s="3" t="s">
        <v>58</v>
      </c>
      <c r="F265" s="3" t="s">
        <v>10</v>
      </c>
      <c r="G265" s="8" t="s">
        <v>57</v>
      </c>
      <c r="H265" s="8" t="s">
        <v>56</v>
      </c>
      <c r="I265" s="3" t="s">
        <v>7</v>
      </c>
      <c r="J265" s="3" t="s">
        <v>55</v>
      </c>
      <c r="K265" s="8" t="s">
        <v>50</v>
      </c>
      <c r="L265" s="3">
        <v>30</v>
      </c>
      <c r="M265" s="3" t="s">
        <v>54</v>
      </c>
      <c r="N265" s="4">
        <v>45105</v>
      </c>
      <c r="O265" s="6"/>
      <c r="P265" s="7">
        <v>45131</v>
      </c>
      <c r="Q265" s="6">
        <f>R265-1</f>
        <v>16</v>
      </c>
      <c r="R265" s="6">
        <f>NETWORKDAYS(N265,P265,AL265:AO265:AP265:AQ265:AR265:AS265:AT265:AU265:AV265:AW265:AX265:AY265)</f>
        <v>17</v>
      </c>
      <c r="S265" s="5" t="s">
        <v>3</v>
      </c>
      <c r="T265" s="3"/>
      <c r="U265" s="4"/>
      <c r="V265" s="3"/>
      <c r="W265" s="3"/>
      <c r="X265" s="3"/>
      <c r="Y265" s="3"/>
      <c r="AL265" s="2">
        <v>44935</v>
      </c>
      <c r="AM265" s="2">
        <v>45005</v>
      </c>
      <c r="AN265" s="2">
        <v>45022</v>
      </c>
      <c r="AO265" s="2">
        <v>45023</v>
      </c>
      <c r="AP265" s="2">
        <v>45047</v>
      </c>
      <c r="AQ265" s="2">
        <v>45068</v>
      </c>
      <c r="AR265" s="2">
        <v>45089</v>
      </c>
      <c r="AS265" s="2">
        <v>45096</v>
      </c>
      <c r="AT265" s="2">
        <v>45110</v>
      </c>
      <c r="AU265" s="2">
        <v>45127</v>
      </c>
      <c r="AV265" s="2">
        <v>45145</v>
      </c>
      <c r="AW265" s="2">
        <v>45159</v>
      </c>
      <c r="AX265" s="2">
        <v>45215</v>
      </c>
      <c r="AY265" s="2">
        <v>45236</v>
      </c>
    </row>
    <row r="266" spans="1:51" ht="56.25" x14ac:dyDescent="0.25">
      <c r="A266" s="3" t="s">
        <v>15</v>
      </c>
      <c r="B266" s="3" t="s">
        <v>14</v>
      </c>
      <c r="C266" s="3" t="s">
        <v>53</v>
      </c>
      <c r="D266" s="8" t="s">
        <v>52</v>
      </c>
      <c r="E266" s="3" t="s">
        <v>28</v>
      </c>
      <c r="F266" s="3" t="s">
        <v>10</v>
      </c>
      <c r="G266" s="8" t="s">
        <v>51</v>
      </c>
      <c r="H266" s="8" t="s">
        <v>20</v>
      </c>
      <c r="I266" s="3" t="s">
        <v>7</v>
      </c>
      <c r="J266" s="3" t="s">
        <v>6</v>
      </c>
      <c r="K266" s="8" t="s">
        <v>50</v>
      </c>
      <c r="L266" s="3">
        <v>30</v>
      </c>
      <c r="M266" s="3" t="s">
        <v>49</v>
      </c>
      <c r="N266" s="4">
        <v>45105</v>
      </c>
      <c r="O266" s="6">
        <v>20232110090931</v>
      </c>
      <c r="P266" s="7">
        <v>45131</v>
      </c>
      <c r="Q266" s="6">
        <f>R266-1</f>
        <v>16</v>
      </c>
      <c r="R266" s="6">
        <f>NETWORKDAYS(N266,P266,AL266:AO266:AP266:AQ266:AR266:AS266:AT266:AU266:AV266:AW266:AX266:AY266)</f>
        <v>17</v>
      </c>
      <c r="S266" s="5" t="s">
        <v>3</v>
      </c>
      <c r="T266" s="3"/>
      <c r="U266" s="4"/>
      <c r="V266" s="3"/>
      <c r="W266" s="3"/>
      <c r="X266" s="3"/>
      <c r="Y266" s="3"/>
      <c r="AL266" s="2">
        <v>44935</v>
      </c>
      <c r="AM266" s="2">
        <v>45005</v>
      </c>
      <c r="AN266" s="2">
        <v>45022</v>
      </c>
      <c r="AO266" s="2">
        <v>45023</v>
      </c>
      <c r="AP266" s="2">
        <v>45047</v>
      </c>
      <c r="AQ266" s="2">
        <v>45068</v>
      </c>
      <c r="AR266" s="2">
        <v>45089</v>
      </c>
      <c r="AS266" s="2">
        <v>45096</v>
      </c>
      <c r="AT266" s="2">
        <v>45110</v>
      </c>
      <c r="AU266" s="2">
        <v>45127</v>
      </c>
      <c r="AV266" s="2">
        <v>45145</v>
      </c>
      <c r="AW266" s="2">
        <v>45159</v>
      </c>
      <c r="AX266" s="2">
        <v>45215</v>
      </c>
      <c r="AY266" s="2">
        <v>45236</v>
      </c>
    </row>
    <row r="267" spans="1:51" ht="78.75" x14ac:dyDescent="0.25">
      <c r="A267" s="3" t="s">
        <v>15</v>
      </c>
      <c r="B267" s="3" t="s">
        <v>14</v>
      </c>
      <c r="C267" s="3" t="s">
        <v>48</v>
      </c>
      <c r="D267" s="8" t="s">
        <v>47</v>
      </c>
      <c r="E267" s="3" t="s">
        <v>28</v>
      </c>
      <c r="F267" s="3" t="s">
        <v>27</v>
      </c>
      <c r="G267" s="8" t="s">
        <v>46</v>
      </c>
      <c r="H267" s="8" t="s">
        <v>45</v>
      </c>
      <c r="I267" s="3" t="s">
        <v>7</v>
      </c>
      <c r="J267" s="3" t="s">
        <v>6</v>
      </c>
      <c r="K267" s="8" t="s">
        <v>25</v>
      </c>
      <c r="L267" s="3">
        <v>15</v>
      </c>
      <c r="M267" s="3" t="s">
        <v>44</v>
      </c>
      <c r="N267" s="4">
        <v>45105</v>
      </c>
      <c r="O267" s="6" t="s">
        <v>1</v>
      </c>
      <c r="P267" s="7">
        <v>45124</v>
      </c>
      <c r="Q267" s="6">
        <f>R267-1</f>
        <v>12</v>
      </c>
      <c r="R267" s="6">
        <f>NETWORKDAYS(N267,P267,AL267:AO267:AP267:AQ267:AR267:AS267:AT267:AU267:AV267:AW267:AX267:AY267)</f>
        <v>13</v>
      </c>
      <c r="S267" s="9" t="s">
        <v>18</v>
      </c>
      <c r="T267" s="3" t="s">
        <v>43</v>
      </c>
      <c r="U267" s="4" t="s">
        <v>1</v>
      </c>
      <c r="V267" s="3" t="s">
        <v>1</v>
      </c>
      <c r="W267" s="3" t="s">
        <v>1</v>
      </c>
      <c r="X267" s="3" t="s">
        <v>1</v>
      </c>
      <c r="Y267" s="3" t="s">
        <v>42</v>
      </c>
      <c r="AL267" s="2">
        <v>44935</v>
      </c>
      <c r="AM267" s="2">
        <v>45005</v>
      </c>
      <c r="AN267" s="2">
        <v>45022</v>
      </c>
      <c r="AO267" s="2">
        <v>45023</v>
      </c>
      <c r="AP267" s="2">
        <v>45047</v>
      </c>
      <c r="AQ267" s="2">
        <v>45068</v>
      </c>
      <c r="AR267" s="2">
        <v>45089</v>
      </c>
      <c r="AS267" s="2">
        <v>45096</v>
      </c>
      <c r="AT267" s="2">
        <v>45110</v>
      </c>
      <c r="AU267" s="2">
        <v>45127</v>
      </c>
      <c r="AV267" s="2">
        <v>45145</v>
      </c>
      <c r="AW267" s="2">
        <v>45159</v>
      </c>
      <c r="AX267" s="2">
        <v>45215</v>
      </c>
      <c r="AY267" s="2">
        <v>45236</v>
      </c>
    </row>
    <row r="268" spans="1:51" ht="33.75" x14ac:dyDescent="0.25">
      <c r="A268" s="3" t="s">
        <v>15</v>
      </c>
      <c r="B268" s="3" t="s">
        <v>14</v>
      </c>
      <c r="C268" s="3" t="s">
        <v>41</v>
      </c>
      <c r="D268" s="8" t="s">
        <v>40</v>
      </c>
      <c r="E268" s="3" t="s">
        <v>39</v>
      </c>
      <c r="F268" s="3" t="s">
        <v>38</v>
      </c>
      <c r="G268" s="8" t="s">
        <v>37</v>
      </c>
      <c r="H268" s="8" t="s">
        <v>36</v>
      </c>
      <c r="I268" s="3" t="s">
        <v>35</v>
      </c>
      <c r="J268" s="3" t="s">
        <v>34</v>
      </c>
      <c r="K268" s="8" t="s">
        <v>33</v>
      </c>
      <c r="L268" s="3">
        <v>10</v>
      </c>
      <c r="M268" s="3" t="s">
        <v>32</v>
      </c>
      <c r="N268" s="4">
        <v>45106</v>
      </c>
      <c r="O268" s="6"/>
      <c r="P268" s="7">
        <v>45131</v>
      </c>
      <c r="Q268" s="6">
        <f>R268-1</f>
        <v>15</v>
      </c>
      <c r="R268" s="6">
        <f>NETWORKDAYS(N268,P268,AL268:AO268:AP268:AQ268:AR268:AS268:AT268:AU268:AV268:AW268:AX268:AY268)</f>
        <v>16</v>
      </c>
      <c r="S268" s="10" t="s">
        <v>31</v>
      </c>
      <c r="T268" s="3"/>
      <c r="U268" s="3"/>
      <c r="V268" s="3"/>
      <c r="W268" s="3"/>
      <c r="X268" s="3"/>
      <c r="Y268" s="3"/>
      <c r="AL268" s="2">
        <v>44935</v>
      </c>
      <c r="AM268" s="2">
        <v>45005</v>
      </c>
      <c r="AN268" s="2">
        <v>45022</v>
      </c>
      <c r="AO268" s="2">
        <v>45023</v>
      </c>
      <c r="AP268" s="2">
        <v>45047</v>
      </c>
      <c r="AQ268" s="2">
        <v>45068</v>
      </c>
      <c r="AR268" s="2">
        <v>45089</v>
      </c>
      <c r="AS268" s="2">
        <v>45096</v>
      </c>
      <c r="AT268" s="2">
        <v>45110</v>
      </c>
      <c r="AU268" s="2">
        <v>45127</v>
      </c>
      <c r="AV268" s="2">
        <v>45145</v>
      </c>
      <c r="AW268" s="2">
        <v>45159</v>
      </c>
      <c r="AX268" s="2">
        <v>45215</v>
      </c>
      <c r="AY268" s="2">
        <v>45236</v>
      </c>
    </row>
    <row r="269" spans="1:51" ht="45" x14ac:dyDescent="0.25">
      <c r="A269" s="3" t="s">
        <v>15</v>
      </c>
      <c r="B269" s="3" t="s">
        <v>14</v>
      </c>
      <c r="C269" s="3" t="s">
        <v>30</v>
      </c>
      <c r="D269" s="8" t="s">
        <v>29</v>
      </c>
      <c r="E269" s="3" t="s">
        <v>28</v>
      </c>
      <c r="F269" s="3" t="s">
        <v>27</v>
      </c>
      <c r="G269" s="8" t="s">
        <v>26</v>
      </c>
      <c r="H269" s="8" t="s">
        <v>20</v>
      </c>
      <c r="I269" s="3" t="s">
        <v>7</v>
      </c>
      <c r="J269" s="3" t="s">
        <v>6</v>
      </c>
      <c r="K269" s="8" t="s">
        <v>25</v>
      </c>
      <c r="L269" s="3">
        <v>15</v>
      </c>
      <c r="M269" s="3" t="s">
        <v>24</v>
      </c>
      <c r="N269" s="4">
        <v>45106</v>
      </c>
      <c r="O269" s="6">
        <v>20232110090881</v>
      </c>
      <c r="P269" s="7">
        <v>45114</v>
      </c>
      <c r="Q269" s="6">
        <f>R269-1</f>
        <v>5</v>
      </c>
      <c r="R269" s="6">
        <f>NETWORKDAYS(N269,P269,AL269:AO269:AP269:AQ269:AR269:AS269:AT269:AU269:AV269:AW269:AX269:AY269)</f>
        <v>6</v>
      </c>
      <c r="S269" s="9" t="s">
        <v>18</v>
      </c>
      <c r="T269" s="3" t="s">
        <v>23</v>
      </c>
      <c r="U269" s="4">
        <v>45114</v>
      </c>
      <c r="V269" s="3" t="s">
        <v>2</v>
      </c>
      <c r="W269" s="3" t="s">
        <v>16</v>
      </c>
      <c r="X269" s="3" t="s">
        <v>1</v>
      </c>
      <c r="Y269" s="3" t="s">
        <v>1</v>
      </c>
      <c r="AL269" s="2">
        <v>44935</v>
      </c>
      <c r="AM269" s="2">
        <v>45005</v>
      </c>
      <c r="AN269" s="2">
        <v>45022</v>
      </c>
      <c r="AO269" s="2">
        <v>45023</v>
      </c>
      <c r="AP269" s="2">
        <v>45047</v>
      </c>
      <c r="AQ269" s="2">
        <v>45068</v>
      </c>
      <c r="AR269" s="2">
        <v>45089</v>
      </c>
      <c r="AS269" s="2">
        <v>45096</v>
      </c>
      <c r="AT269" s="2">
        <v>45110</v>
      </c>
      <c r="AU269" s="2">
        <v>45127</v>
      </c>
      <c r="AV269" s="2">
        <v>45145</v>
      </c>
      <c r="AW269" s="2">
        <v>45159</v>
      </c>
      <c r="AX269" s="2">
        <v>45215</v>
      </c>
      <c r="AY269" s="2">
        <v>45236</v>
      </c>
    </row>
    <row r="270" spans="1:51" ht="45" x14ac:dyDescent="0.25">
      <c r="A270" s="3" t="s">
        <v>15</v>
      </c>
      <c r="B270" s="3" t="s">
        <v>14</v>
      </c>
      <c r="C270" s="3" t="s">
        <v>13</v>
      </c>
      <c r="D270" s="8" t="s">
        <v>22</v>
      </c>
      <c r="E270" s="3" t="s">
        <v>11</v>
      </c>
      <c r="F270" s="3" t="s">
        <v>10</v>
      </c>
      <c r="G270" s="8" t="s">
        <v>21</v>
      </c>
      <c r="H270" s="8" t="s">
        <v>20</v>
      </c>
      <c r="I270" s="3" t="s">
        <v>7</v>
      </c>
      <c r="J270" s="3" t="s">
        <v>6</v>
      </c>
      <c r="K270" s="8" t="s">
        <v>5</v>
      </c>
      <c r="L270" s="3">
        <v>15</v>
      </c>
      <c r="M270" s="3" t="s">
        <v>19</v>
      </c>
      <c r="N270" s="4">
        <v>45107</v>
      </c>
      <c r="O270" s="6">
        <v>20232110091231</v>
      </c>
      <c r="P270" s="7">
        <v>45124</v>
      </c>
      <c r="Q270" s="6">
        <f>R270-1</f>
        <v>10</v>
      </c>
      <c r="R270" s="6">
        <f>NETWORKDAYS(N270,P270,AL270:AO270:AP270:AQ270:AR270:AS270:AT270:AU270:AV270:AW270:AX270:AY270)</f>
        <v>11</v>
      </c>
      <c r="S270" s="9" t="s">
        <v>18</v>
      </c>
      <c r="T270" s="3" t="s">
        <v>17</v>
      </c>
      <c r="U270" s="4">
        <v>45124</v>
      </c>
      <c r="V270" s="3" t="s">
        <v>2</v>
      </c>
      <c r="W270" s="3" t="s">
        <v>16</v>
      </c>
      <c r="X270" s="3" t="s">
        <v>1</v>
      </c>
      <c r="Y270" s="3" t="s">
        <v>1</v>
      </c>
      <c r="AL270" s="2">
        <v>44935</v>
      </c>
      <c r="AM270" s="2">
        <v>45005</v>
      </c>
      <c r="AN270" s="2">
        <v>45022</v>
      </c>
      <c r="AO270" s="2">
        <v>45023</v>
      </c>
      <c r="AP270" s="2">
        <v>45047</v>
      </c>
      <c r="AQ270" s="2">
        <v>45068</v>
      </c>
      <c r="AR270" s="2">
        <v>45089</v>
      </c>
      <c r="AS270" s="2">
        <v>45096</v>
      </c>
      <c r="AT270" s="2">
        <v>45110</v>
      </c>
      <c r="AU270" s="2">
        <v>45127</v>
      </c>
      <c r="AV270" s="2">
        <v>45145</v>
      </c>
      <c r="AW270" s="2">
        <v>45159</v>
      </c>
      <c r="AX270" s="2">
        <v>45215</v>
      </c>
      <c r="AY270" s="2">
        <v>45236</v>
      </c>
    </row>
    <row r="271" spans="1:51" ht="45" x14ac:dyDescent="0.25">
      <c r="A271" s="3" t="s">
        <v>15</v>
      </c>
      <c r="B271" s="3" t="s">
        <v>14</v>
      </c>
      <c r="C271" s="3" t="s">
        <v>13</v>
      </c>
      <c r="D271" s="8" t="s">
        <v>12</v>
      </c>
      <c r="E271" s="3" t="s">
        <v>11</v>
      </c>
      <c r="F271" s="3" t="s">
        <v>10</v>
      </c>
      <c r="G271" s="8" t="s">
        <v>9</v>
      </c>
      <c r="H271" s="8" t="s">
        <v>8</v>
      </c>
      <c r="I271" s="3" t="s">
        <v>7</v>
      </c>
      <c r="J271" s="3" t="s">
        <v>6</v>
      </c>
      <c r="K271" s="8" t="s">
        <v>5</v>
      </c>
      <c r="L271" s="3">
        <v>15</v>
      </c>
      <c r="M271" s="3" t="s">
        <v>4</v>
      </c>
      <c r="N271" s="4">
        <v>45107</v>
      </c>
      <c r="O271" s="6">
        <v>20232110091051</v>
      </c>
      <c r="P271" s="7">
        <v>45131</v>
      </c>
      <c r="Q271" s="6">
        <f>R271-1</f>
        <v>14</v>
      </c>
      <c r="R271" s="6">
        <f>NETWORKDAYS(N271,P271,AL271:AO271:AP271:AQ271:AR271:AS271:AT271:AU271:AV271:AW271:AX271:AY271)</f>
        <v>15</v>
      </c>
      <c r="S271" s="5" t="s">
        <v>3</v>
      </c>
      <c r="T271" s="3"/>
      <c r="U271" s="4">
        <v>45128</v>
      </c>
      <c r="V271" s="3" t="s">
        <v>2</v>
      </c>
      <c r="W271" s="3" t="s">
        <v>1</v>
      </c>
      <c r="X271" s="3" t="s">
        <v>1</v>
      </c>
      <c r="Y271" s="3" t="s">
        <v>0</v>
      </c>
      <c r="AL271" s="2">
        <v>44935</v>
      </c>
      <c r="AM271" s="2">
        <v>45005</v>
      </c>
      <c r="AN271" s="2">
        <v>45022</v>
      </c>
      <c r="AO271" s="2">
        <v>45023</v>
      </c>
      <c r="AP271" s="2">
        <v>45047</v>
      </c>
      <c r="AQ271" s="2">
        <v>45068</v>
      </c>
      <c r="AR271" s="2">
        <v>45089</v>
      </c>
      <c r="AS271" s="2">
        <v>45096</v>
      </c>
      <c r="AT271" s="2">
        <v>45110</v>
      </c>
      <c r="AU271" s="2">
        <v>45127</v>
      </c>
      <c r="AV271" s="2">
        <v>45145</v>
      </c>
      <c r="AW271" s="2">
        <v>45159</v>
      </c>
      <c r="AX271" s="2">
        <v>45215</v>
      </c>
      <c r="AY271" s="2">
        <v>45236</v>
      </c>
    </row>
  </sheetData>
  <autoFilter ref="A1:AY271"/>
  <hyperlinks>
    <hyperlink ref="Y192" r:id="rId1"/>
  </hyperlink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59"/>
  <sheetViews>
    <sheetView tabSelected="1" topLeftCell="A85" zoomScaleNormal="100" workbookViewId="0">
      <selection activeCell="E157" sqref="E157"/>
    </sheetView>
  </sheetViews>
  <sheetFormatPr baseColWidth="10" defaultColWidth="11.42578125" defaultRowHeight="15" x14ac:dyDescent="0.25"/>
  <cols>
    <col min="1" max="1" width="28.7109375" customWidth="1"/>
    <col min="2" max="2" width="23.7109375" customWidth="1"/>
    <col min="3" max="3" width="37.5703125" bestFit="1" customWidth="1"/>
  </cols>
  <sheetData>
    <row r="1" spans="1:4" x14ac:dyDescent="0.25">
      <c r="A1" s="47" t="s">
        <v>1201</v>
      </c>
      <c r="C1" s="1"/>
    </row>
    <row r="2" spans="1:4" x14ac:dyDescent="0.25">
      <c r="A2" s="33" t="s">
        <v>1177</v>
      </c>
      <c r="B2" s="40" t="s">
        <v>1200</v>
      </c>
      <c r="C2" s="42" t="s">
        <v>1180</v>
      </c>
    </row>
    <row r="3" spans="1:4" x14ac:dyDescent="0.25">
      <c r="A3" s="30" t="s">
        <v>171</v>
      </c>
      <c r="B3" s="40">
        <v>17</v>
      </c>
      <c r="C3" s="41">
        <f>SUM(GETPIVOTDATA("Área",$A$2,"Área"," SUBDIRECCIÓN ADMINISTRATIVA Y FINANCIERA")/GETPIVOTDATA("Área",$A$2))</f>
        <v>6.2962962962962957E-2</v>
      </c>
      <c r="D3" s="55"/>
    </row>
    <row r="4" spans="1:4" x14ac:dyDescent="0.25">
      <c r="A4" s="30" t="s">
        <v>35</v>
      </c>
      <c r="B4" s="40">
        <v>16</v>
      </c>
      <c r="C4" s="41">
        <f>SUM(GETPIVOTDATA("Área",$A$2,"Área","DIRECCIÓN GENERAL")/GETPIVOTDATA("Área",$A$2))</f>
        <v>5.9259259259259262E-2</v>
      </c>
      <c r="D4" s="55"/>
    </row>
    <row r="5" spans="1:4" x14ac:dyDescent="0.25">
      <c r="A5" s="30" t="s">
        <v>7</v>
      </c>
      <c r="B5" s="40">
        <v>237</v>
      </c>
      <c r="C5" s="41">
        <f>SUM(GETPIVOTDATA("Área",$A$2,"Área","SUBDIRECCIÓN ESTRATÉGICA Y DE COORDINACIÓN BOMBERIL")/GETPIVOTDATA("Área",$A$2))</f>
        <v>0.87777777777777777</v>
      </c>
      <c r="D5" s="55"/>
    </row>
    <row r="6" spans="1:4" x14ac:dyDescent="0.25">
      <c r="A6" s="30" t="s">
        <v>1175</v>
      </c>
      <c r="B6" s="40">
        <v>270</v>
      </c>
      <c r="C6" s="41">
        <f>SUM(C3:C5)</f>
        <v>1</v>
      </c>
    </row>
    <row r="7" spans="1:4" x14ac:dyDescent="0.25">
      <c r="A7" s="46"/>
      <c r="C7" s="54"/>
    </row>
    <row r="8" spans="1:4" x14ac:dyDescent="0.25">
      <c r="A8" s="46"/>
      <c r="C8" s="54"/>
    </row>
    <row r="9" spans="1:4" x14ac:dyDescent="0.25">
      <c r="A9" s="46"/>
      <c r="C9" s="54"/>
    </row>
    <row r="10" spans="1:4" x14ac:dyDescent="0.25">
      <c r="A10" s="46"/>
      <c r="C10" s="54"/>
    </row>
    <row r="11" spans="1:4" x14ac:dyDescent="0.25">
      <c r="A11" s="46"/>
      <c r="C11" s="54"/>
    </row>
    <row r="12" spans="1:4" x14ac:dyDescent="0.25">
      <c r="A12" s="46"/>
      <c r="C12" s="54"/>
    </row>
    <row r="13" spans="1:4" x14ac:dyDescent="0.25">
      <c r="A13" s="46"/>
      <c r="C13" s="54"/>
    </row>
    <row r="14" spans="1:4" x14ac:dyDescent="0.25">
      <c r="A14" s="46"/>
      <c r="C14" s="54"/>
    </row>
    <row r="21" spans="1:3" x14ac:dyDescent="0.25">
      <c r="A21" s="43" t="s">
        <v>1199</v>
      </c>
    </row>
    <row r="22" spans="1:3" x14ac:dyDescent="0.25">
      <c r="A22" s="33" t="s">
        <v>1177</v>
      </c>
      <c r="B22" s="38" t="s">
        <v>1198</v>
      </c>
      <c r="C22" s="42" t="s">
        <v>1180</v>
      </c>
    </row>
    <row r="23" spans="1:3" x14ac:dyDescent="0.25">
      <c r="A23" s="30" t="s">
        <v>18</v>
      </c>
      <c r="B23" s="38">
        <v>149</v>
      </c>
      <c r="C23" s="41">
        <f>SUM(GETPIVOTDATA("Estado",$A$22,"Estado","Cumplida")/270)</f>
        <v>0.55185185185185182</v>
      </c>
    </row>
    <row r="24" spans="1:3" x14ac:dyDescent="0.25">
      <c r="A24" s="30" t="s">
        <v>3</v>
      </c>
      <c r="B24" s="38">
        <v>7</v>
      </c>
      <c r="C24" s="41">
        <f>7/270</f>
        <v>2.5925925925925925E-2</v>
      </c>
    </row>
    <row r="25" spans="1:3" x14ac:dyDescent="0.25">
      <c r="A25" s="30" t="s">
        <v>217</v>
      </c>
      <c r="B25" s="38">
        <v>46</v>
      </c>
      <c r="C25" s="41">
        <f>46/270</f>
        <v>0.17037037037037037</v>
      </c>
    </row>
    <row r="26" spans="1:3" x14ac:dyDescent="0.25">
      <c r="A26" s="30" t="s">
        <v>31</v>
      </c>
      <c r="B26" s="38">
        <v>68</v>
      </c>
      <c r="C26" s="41">
        <f>68/270</f>
        <v>0.25185185185185183</v>
      </c>
    </row>
    <row r="27" spans="1:3" x14ac:dyDescent="0.25">
      <c r="A27" s="30" t="s">
        <v>1175</v>
      </c>
      <c r="B27" s="38">
        <v>270</v>
      </c>
      <c r="C27" s="41">
        <f>SUM(C23:C26)</f>
        <v>1</v>
      </c>
    </row>
    <row r="28" spans="1:3" x14ac:dyDescent="0.25">
      <c r="A28" s="46"/>
      <c r="C28" s="54"/>
    </row>
    <row r="29" spans="1:3" x14ac:dyDescent="0.25">
      <c r="A29" s="46"/>
      <c r="C29" s="54"/>
    </row>
    <row r="30" spans="1:3" x14ac:dyDescent="0.25">
      <c r="A30" s="46"/>
      <c r="C30" s="54"/>
    </row>
    <row r="31" spans="1:3" x14ac:dyDescent="0.25">
      <c r="A31" s="46"/>
      <c r="C31" s="54"/>
    </row>
    <row r="32" spans="1:3" x14ac:dyDescent="0.25">
      <c r="A32" s="46"/>
      <c r="C32" s="54"/>
    </row>
    <row r="33" spans="1:3" x14ac:dyDescent="0.25">
      <c r="A33" s="46"/>
      <c r="C33" s="54"/>
    </row>
    <row r="36" spans="1:3" x14ac:dyDescent="0.25">
      <c r="A36" s="53" t="s">
        <v>1197</v>
      </c>
    </row>
    <row r="38" spans="1:3" x14ac:dyDescent="0.25">
      <c r="A38" s="52" t="s">
        <v>1196</v>
      </c>
      <c r="B38" s="52" t="s">
        <v>1195</v>
      </c>
    </row>
    <row r="39" spans="1:3" x14ac:dyDescent="0.25">
      <c r="A39" s="51" t="s">
        <v>1194</v>
      </c>
      <c r="B39" s="51">
        <v>74</v>
      </c>
      <c r="C39" s="48">
        <f>SUM(B39/270)</f>
        <v>0.27407407407407408</v>
      </c>
    </row>
    <row r="40" spans="1:3" x14ac:dyDescent="0.25">
      <c r="A40" s="51" t="s">
        <v>1193</v>
      </c>
      <c r="B40" s="51">
        <v>108</v>
      </c>
      <c r="C40" s="48">
        <f>SUM(B40/270)</f>
        <v>0.4</v>
      </c>
    </row>
    <row r="41" spans="1:3" x14ac:dyDescent="0.25">
      <c r="A41" s="51" t="s">
        <v>1192</v>
      </c>
      <c r="B41" s="51">
        <v>88</v>
      </c>
      <c r="C41" s="48">
        <f>SUM(B41/270)</f>
        <v>0.32592592592592595</v>
      </c>
    </row>
    <row r="42" spans="1:3" x14ac:dyDescent="0.25">
      <c r="A42" s="50" t="s">
        <v>1191</v>
      </c>
      <c r="B42" s="49">
        <f>SUM(B39:B41)</f>
        <v>270</v>
      </c>
      <c r="C42" s="48">
        <f>SUM(C39:C41)</f>
        <v>1</v>
      </c>
    </row>
    <row r="43" spans="1:3" x14ac:dyDescent="0.25">
      <c r="A43" s="47"/>
      <c r="B43" s="43"/>
    </row>
    <row r="44" spans="1:3" x14ac:dyDescent="0.25">
      <c r="A44" s="47"/>
      <c r="B44" s="43"/>
    </row>
    <row r="45" spans="1:3" x14ac:dyDescent="0.25">
      <c r="A45" s="47"/>
      <c r="B45" s="43"/>
    </row>
    <row r="46" spans="1:3" x14ac:dyDescent="0.25">
      <c r="A46" s="47"/>
      <c r="B46" s="43"/>
    </row>
    <row r="47" spans="1:3" x14ac:dyDescent="0.25">
      <c r="A47" s="47"/>
      <c r="B47" s="43"/>
    </row>
    <row r="48" spans="1:3" x14ac:dyDescent="0.25">
      <c r="A48" s="47"/>
      <c r="B48" s="43"/>
    </row>
    <row r="49" spans="1:3" x14ac:dyDescent="0.25">
      <c r="A49" s="47"/>
      <c r="B49" s="43"/>
    </row>
    <row r="50" spans="1:3" x14ac:dyDescent="0.25">
      <c r="A50" s="47"/>
      <c r="B50" s="43"/>
    </row>
    <row r="53" spans="1:3" x14ac:dyDescent="0.25">
      <c r="A53" s="47" t="s">
        <v>1190</v>
      </c>
    </row>
    <row r="55" spans="1:3" x14ac:dyDescent="0.25">
      <c r="A55" s="33" t="s">
        <v>1177</v>
      </c>
      <c r="B55" s="38" t="s">
        <v>1189</v>
      </c>
      <c r="C55" s="42" t="s">
        <v>1180</v>
      </c>
    </row>
    <row r="56" spans="1:3" x14ac:dyDescent="0.25">
      <c r="A56" s="30" t="s">
        <v>50</v>
      </c>
      <c r="B56" s="38">
        <v>60</v>
      </c>
      <c r="C56" s="28">
        <f>SUM(GETPIVOTDATA("Tipo de petición",$A$56,"Tipo de petición","PETICIóN DE CONSULTA ")/270)</f>
        <v>0.22222222222222221</v>
      </c>
    </row>
    <row r="57" spans="1:3" x14ac:dyDescent="0.25">
      <c r="A57" s="30" t="s">
        <v>62</v>
      </c>
      <c r="B57" s="38">
        <v>37</v>
      </c>
      <c r="C57" s="28">
        <f>SUM(GETPIVOTDATA("Tipo de petición",$A$55,"Tipo de petición","PETICIóN DOCUMENTOS O INFORMACIóN ")/270)</f>
        <v>0.13703703703703704</v>
      </c>
    </row>
    <row r="58" spans="1:3" x14ac:dyDescent="0.25">
      <c r="A58" s="30" t="s">
        <v>33</v>
      </c>
      <c r="B58" s="38">
        <v>17</v>
      </c>
      <c r="C58" s="28">
        <f>SUM(GETPIVOTDATA("Tipo de petición",$A$55,"Tipo de petición","PETICIóN ENTRE AUTORIDADES  ")/270)</f>
        <v>6.2962962962962957E-2</v>
      </c>
    </row>
    <row r="59" spans="1:3" x14ac:dyDescent="0.25">
      <c r="A59" s="30" t="s">
        <v>595</v>
      </c>
      <c r="B59" s="38">
        <v>4</v>
      </c>
      <c r="C59" s="28">
        <f>SUM(GETPIVOTDATA("Tipo de petición",$A$55,"Tipo de petición","PETICIóN INFORMES A CONGRESISTAS  ")/270)</f>
        <v>1.4814814814814815E-2</v>
      </c>
    </row>
    <row r="60" spans="1:3" x14ac:dyDescent="0.25">
      <c r="A60" s="30" t="s">
        <v>25</v>
      </c>
      <c r="B60" s="38">
        <v>78</v>
      </c>
      <c r="C60" s="28">
        <f>SUM(GETPIVOTDATA("Tipo de petición",$A$55,"Tipo de petición","PETICIóN INTERéS GENERAL  ")/270)</f>
        <v>0.28888888888888886</v>
      </c>
    </row>
    <row r="61" spans="1:3" x14ac:dyDescent="0.25">
      <c r="A61" s="30" t="s">
        <v>5</v>
      </c>
      <c r="B61" s="38">
        <v>71</v>
      </c>
      <c r="C61" s="28">
        <f>SUM(GETPIVOTDATA("Tipo de petición",$A$55,"Tipo de petición","PETICIóN INTERéS PARTICULAR  ")/270)</f>
        <v>0.26296296296296295</v>
      </c>
    </row>
    <row r="62" spans="1:3" x14ac:dyDescent="0.25">
      <c r="A62" s="30" t="s">
        <v>400</v>
      </c>
      <c r="B62" s="38">
        <v>3</v>
      </c>
      <c r="C62" s="28">
        <f>SUM(GETPIVOTDATA("Tipo de petición",$A$55,"Tipo de petición","QUEJA ")/270)</f>
        <v>1.1111111111111112E-2</v>
      </c>
    </row>
    <row r="63" spans="1:3" x14ac:dyDescent="0.25">
      <c r="A63" s="30" t="s">
        <v>1175</v>
      </c>
      <c r="B63" s="38">
        <v>270</v>
      </c>
      <c r="C63" s="45">
        <f>SUM(C56:C62)</f>
        <v>0.99999999999999989</v>
      </c>
    </row>
    <row r="64" spans="1:3" x14ac:dyDescent="0.25">
      <c r="A64" s="46"/>
      <c r="C64" s="45"/>
    </row>
    <row r="65" spans="1:3" x14ac:dyDescent="0.25">
      <c r="A65" s="46"/>
      <c r="C65" s="45"/>
    </row>
    <row r="66" spans="1:3" x14ac:dyDescent="0.25">
      <c r="A66" s="46"/>
      <c r="C66" s="45"/>
    </row>
    <row r="67" spans="1:3" x14ac:dyDescent="0.25">
      <c r="A67" s="46"/>
      <c r="C67" s="45"/>
    </row>
    <row r="68" spans="1:3" x14ac:dyDescent="0.25">
      <c r="A68" s="46"/>
      <c r="C68" s="45"/>
    </row>
    <row r="69" spans="1:3" x14ac:dyDescent="0.25">
      <c r="A69" s="46"/>
      <c r="C69" s="45"/>
    </row>
    <row r="70" spans="1:3" x14ac:dyDescent="0.25">
      <c r="A70" s="46"/>
      <c r="C70" s="45"/>
    </row>
    <row r="71" spans="1:3" x14ac:dyDescent="0.25">
      <c r="A71" s="46"/>
      <c r="C71" s="45"/>
    </row>
    <row r="74" spans="1:3" x14ac:dyDescent="0.25">
      <c r="A74" s="36" t="s">
        <v>1188</v>
      </c>
    </row>
    <row r="76" spans="1:3" x14ac:dyDescent="0.25">
      <c r="A76" s="33" t="s">
        <v>1177</v>
      </c>
      <c r="B76" s="40" t="s">
        <v>1187</v>
      </c>
      <c r="C76" s="42" t="s">
        <v>1180</v>
      </c>
    </row>
    <row r="77" spans="1:3" x14ac:dyDescent="0.25">
      <c r="A77" s="30" t="s">
        <v>15</v>
      </c>
      <c r="B77" s="40">
        <v>270</v>
      </c>
      <c r="C77" s="44">
        <v>1</v>
      </c>
    </row>
    <row r="78" spans="1:3" x14ac:dyDescent="0.25">
      <c r="A78" s="30" t="s">
        <v>1175</v>
      </c>
      <c r="B78" s="40">
        <v>270</v>
      </c>
      <c r="C78" s="44">
        <v>1</v>
      </c>
    </row>
    <row r="81" spans="1:3" x14ac:dyDescent="0.25">
      <c r="A81" s="43" t="s">
        <v>1186</v>
      </c>
    </row>
    <row r="83" spans="1:3" x14ac:dyDescent="0.25">
      <c r="A83" s="33" t="s">
        <v>1177</v>
      </c>
      <c r="B83" s="38" t="s">
        <v>1185</v>
      </c>
      <c r="C83" s="42" t="s">
        <v>1180</v>
      </c>
    </row>
    <row r="84" spans="1:3" x14ac:dyDescent="0.25">
      <c r="A84" s="30" t="s">
        <v>436</v>
      </c>
      <c r="B84" s="38">
        <v>245</v>
      </c>
      <c r="C84" s="41">
        <f>245/270</f>
        <v>0.90740740740740744</v>
      </c>
    </row>
    <row r="85" spans="1:3" x14ac:dyDescent="0.25">
      <c r="A85" s="30" t="s">
        <v>572</v>
      </c>
      <c r="B85" s="38">
        <v>18</v>
      </c>
      <c r="C85" s="41">
        <f>18/270</f>
        <v>6.6666666666666666E-2</v>
      </c>
    </row>
    <row r="86" spans="1:3" x14ac:dyDescent="0.25">
      <c r="A86" s="30" t="s">
        <v>308</v>
      </c>
      <c r="B86" s="38">
        <v>4</v>
      </c>
      <c r="C86" s="41">
        <f>4/270</f>
        <v>1.4814814814814815E-2</v>
      </c>
    </row>
    <row r="87" spans="1:3" x14ac:dyDescent="0.25">
      <c r="A87" s="30" t="s">
        <v>260</v>
      </c>
      <c r="B87" s="38">
        <v>3</v>
      </c>
      <c r="C87" s="41">
        <f>3/270</f>
        <v>1.1111111111111112E-2</v>
      </c>
    </row>
    <row r="88" spans="1:3" x14ac:dyDescent="0.25">
      <c r="A88" s="30" t="s">
        <v>1175</v>
      </c>
      <c r="B88" s="38">
        <v>270</v>
      </c>
      <c r="C88" s="41">
        <f>SUM(C84:C87)</f>
        <v>1</v>
      </c>
    </row>
    <row r="91" spans="1:3" x14ac:dyDescent="0.25">
      <c r="A91" s="43" t="s">
        <v>1184</v>
      </c>
    </row>
    <row r="93" spans="1:3" x14ac:dyDescent="0.25">
      <c r="A93" s="33" t="s">
        <v>1177</v>
      </c>
      <c r="B93" s="38" t="s">
        <v>1183</v>
      </c>
      <c r="C93" s="42" t="s">
        <v>1180</v>
      </c>
    </row>
    <row r="94" spans="1:3" x14ac:dyDescent="0.25">
      <c r="A94" s="30" t="s">
        <v>58</v>
      </c>
      <c r="B94" s="38">
        <v>95</v>
      </c>
      <c r="C94" s="41">
        <f>95/270</f>
        <v>0.35185185185185186</v>
      </c>
    </row>
    <row r="95" spans="1:3" x14ac:dyDescent="0.25">
      <c r="A95" s="30" t="s">
        <v>886</v>
      </c>
      <c r="B95" s="38">
        <v>18</v>
      </c>
      <c r="C95" s="41">
        <f>18/270</f>
        <v>6.6666666666666666E-2</v>
      </c>
    </row>
    <row r="96" spans="1:3" x14ac:dyDescent="0.25">
      <c r="A96" s="30" t="s">
        <v>28</v>
      </c>
      <c r="B96" s="38">
        <v>49</v>
      </c>
      <c r="C96" s="41">
        <f>49/270</f>
        <v>0.18148148148148149</v>
      </c>
    </row>
    <row r="97" spans="1:3" x14ac:dyDescent="0.25">
      <c r="A97" s="30" t="s">
        <v>189</v>
      </c>
      <c r="B97" s="38">
        <v>26</v>
      </c>
      <c r="C97" s="41">
        <f>26/270</f>
        <v>9.6296296296296297E-2</v>
      </c>
    </row>
    <row r="98" spans="1:3" x14ac:dyDescent="0.25">
      <c r="A98" s="30" t="s">
        <v>11</v>
      </c>
      <c r="B98" s="38">
        <v>82</v>
      </c>
      <c r="C98" s="41">
        <f>SUM(82/270)</f>
        <v>0.3037037037037037</v>
      </c>
    </row>
    <row r="99" spans="1:3" x14ac:dyDescent="0.25">
      <c r="A99" s="30" t="s">
        <v>1175</v>
      </c>
      <c r="B99" s="40">
        <v>270</v>
      </c>
      <c r="C99" s="39">
        <f>SUM(C94:C98)</f>
        <v>1</v>
      </c>
    </row>
    <row r="102" spans="1:3" ht="21" customHeight="1" x14ac:dyDescent="0.25">
      <c r="A102" s="36" t="s">
        <v>1182</v>
      </c>
    </row>
    <row r="104" spans="1:3" x14ac:dyDescent="0.25">
      <c r="A104" s="33" t="s">
        <v>1177</v>
      </c>
      <c r="B104" s="38" t="s">
        <v>1181</v>
      </c>
      <c r="C104" s="37" t="s">
        <v>1180</v>
      </c>
    </row>
    <row r="105" spans="1:3" x14ac:dyDescent="0.25">
      <c r="A105" s="30" t="s">
        <v>97</v>
      </c>
      <c r="B105" s="35">
        <v>1</v>
      </c>
      <c r="C105" s="28">
        <f>B105/270</f>
        <v>3.7037037037037038E-3</v>
      </c>
    </row>
    <row r="106" spans="1:3" x14ac:dyDescent="0.25">
      <c r="A106" s="30" t="s">
        <v>67</v>
      </c>
      <c r="B106" s="35">
        <v>29</v>
      </c>
      <c r="C106" s="28">
        <f>B106/270</f>
        <v>0.10740740740740741</v>
      </c>
    </row>
    <row r="107" spans="1:3" x14ac:dyDescent="0.25">
      <c r="A107" s="30" t="s">
        <v>53</v>
      </c>
      <c r="B107" s="35">
        <v>17</v>
      </c>
      <c r="C107" s="28">
        <f>B107/270</f>
        <v>6.2962962962962957E-2</v>
      </c>
    </row>
    <row r="108" spans="1:3" x14ac:dyDescent="0.25">
      <c r="A108" s="30" t="s">
        <v>301</v>
      </c>
      <c r="B108" s="35">
        <v>3</v>
      </c>
      <c r="C108" s="28">
        <f>B108/270</f>
        <v>1.1111111111111112E-2</v>
      </c>
    </row>
    <row r="109" spans="1:3" x14ac:dyDescent="0.25">
      <c r="A109" s="30" t="s">
        <v>48</v>
      </c>
      <c r="B109" s="35">
        <v>21</v>
      </c>
      <c r="C109" s="28">
        <f>B109/270</f>
        <v>7.7777777777777779E-2</v>
      </c>
    </row>
    <row r="110" spans="1:3" x14ac:dyDescent="0.25">
      <c r="A110" s="30" t="s">
        <v>356</v>
      </c>
      <c r="B110" s="35">
        <v>3</v>
      </c>
      <c r="C110" s="28">
        <f>B110/270</f>
        <v>1.1111111111111112E-2</v>
      </c>
    </row>
    <row r="111" spans="1:3" x14ac:dyDescent="0.25">
      <c r="A111" s="30" t="s">
        <v>140</v>
      </c>
      <c r="B111" s="35">
        <v>6</v>
      </c>
      <c r="C111" s="28">
        <f>B111/270</f>
        <v>2.2222222222222223E-2</v>
      </c>
    </row>
    <row r="112" spans="1:3" x14ac:dyDescent="0.25">
      <c r="A112" s="30" t="s">
        <v>197</v>
      </c>
      <c r="B112" s="35">
        <v>4</v>
      </c>
      <c r="C112" s="28">
        <f>B112/270</f>
        <v>1.4814814814814815E-2</v>
      </c>
    </row>
    <row r="113" spans="1:3" x14ac:dyDescent="0.25">
      <c r="A113" s="30" t="s">
        <v>567</v>
      </c>
      <c r="B113" s="35">
        <v>5</v>
      </c>
      <c r="C113" s="28">
        <f>B113/270</f>
        <v>1.8518518518518517E-2</v>
      </c>
    </row>
    <row r="114" spans="1:3" x14ac:dyDescent="0.25">
      <c r="A114" s="30" t="s">
        <v>13</v>
      </c>
      <c r="B114" s="35">
        <v>16</v>
      </c>
      <c r="C114" s="28">
        <f>B114/270</f>
        <v>5.9259259259259262E-2</v>
      </c>
    </row>
    <row r="115" spans="1:3" x14ac:dyDescent="0.25">
      <c r="A115" s="30" t="s">
        <v>145</v>
      </c>
      <c r="B115" s="35">
        <v>3</v>
      </c>
      <c r="C115" s="28">
        <f>B115/270</f>
        <v>1.1111111111111112E-2</v>
      </c>
    </row>
    <row r="116" spans="1:3" x14ac:dyDescent="0.25">
      <c r="A116" s="30" t="s">
        <v>259</v>
      </c>
      <c r="B116" s="35">
        <v>6</v>
      </c>
      <c r="C116" s="28">
        <f>B116/270</f>
        <v>2.2222222222222223E-2</v>
      </c>
    </row>
    <row r="117" spans="1:3" x14ac:dyDescent="0.25">
      <c r="A117" s="30" t="s">
        <v>936</v>
      </c>
      <c r="B117" s="35">
        <v>1</v>
      </c>
      <c r="C117" s="28">
        <f>B117/270</f>
        <v>3.7037037037037038E-3</v>
      </c>
    </row>
    <row r="118" spans="1:3" x14ac:dyDescent="0.25">
      <c r="A118" s="30" t="s">
        <v>273</v>
      </c>
      <c r="B118" s="35">
        <v>2</v>
      </c>
      <c r="C118" s="28">
        <f>B118/270</f>
        <v>7.4074074074074077E-3</v>
      </c>
    </row>
    <row r="119" spans="1:3" x14ac:dyDescent="0.25">
      <c r="A119" s="30" t="s">
        <v>124</v>
      </c>
      <c r="B119" s="35">
        <v>20</v>
      </c>
      <c r="C119" s="28">
        <f>B119/270</f>
        <v>7.407407407407407E-2</v>
      </c>
    </row>
    <row r="120" spans="1:3" x14ac:dyDescent="0.25">
      <c r="A120" s="30" t="s">
        <v>376</v>
      </c>
      <c r="B120" s="35">
        <v>4</v>
      </c>
      <c r="C120" s="28">
        <f>B120/270</f>
        <v>1.4814814814814815E-2</v>
      </c>
    </row>
    <row r="121" spans="1:3" x14ac:dyDescent="0.25">
      <c r="A121" s="30" t="s">
        <v>798</v>
      </c>
      <c r="B121" s="35">
        <v>1</v>
      </c>
      <c r="C121" s="28">
        <f>B121/270</f>
        <v>3.7037037037037038E-3</v>
      </c>
    </row>
    <row r="122" spans="1:3" x14ac:dyDescent="0.25">
      <c r="A122" s="30" t="s">
        <v>79</v>
      </c>
      <c r="B122" s="35">
        <v>2</v>
      </c>
      <c r="C122" s="28">
        <f>B122/270</f>
        <v>7.4074074074074077E-3</v>
      </c>
    </row>
    <row r="123" spans="1:3" x14ac:dyDescent="0.25">
      <c r="A123" s="30" t="s">
        <v>576</v>
      </c>
      <c r="B123" s="35">
        <v>3</v>
      </c>
      <c r="C123" s="28">
        <f>B123/270</f>
        <v>1.1111111111111112E-2</v>
      </c>
    </row>
    <row r="124" spans="1:3" x14ac:dyDescent="0.25">
      <c r="A124" s="30" t="s">
        <v>60</v>
      </c>
      <c r="B124" s="35">
        <v>7</v>
      </c>
      <c r="C124" s="28">
        <f>B124/270</f>
        <v>2.5925925925925925E-2</v>
      </c>
    </row>
    <row r="125" spans="1:3" x14ac:dyDescent="0.25">
      <c r="A125" s="30" t="s">
        <v>432</v>
      </c>
      <c r="B125" s="35">
        <v>3</v>
      </c>
      <c r="C125" s="28">
        <f>B125/270</f>
        <v>1.1111111111111112E-2</v>
      </c>
    </row>
    <row r="126" spans="1:3" x14ac:dyDescent="0.25">
      <c r="A126" s="30" t="s">
        <v>75</v>
      </c>
      <c r="B126" s="35">
        <v>9</v>
      </c>
      <c r="C126" s="28">
        <f>B126/270</f>
        <v>3.3333333333333333E-2</v>
      </c>
    </row>
    <row r="127" spans="1:3" x14ac:dyDescent="0.25">
      <c r="A127" s="30" t="s">
        <v>115</v>
      </c>
      <c r="B127" s="35">
        <v>15</v>
      </c>
      <c r="C127" s="28">
        <f>B127/270</f>
        <v>5.5555555555555552E-2</v>
      </c>
    </row>
    <row r="128" spans="1:3" x14ac:dyDescent="0.25">
      <c r="A128" s="30" t="s">
        <v>307</v>
      </c>
      <c r="B128" s="35">
        <v>7</v>
      </c>
      <c r="C128" s="28">
        <f>B128/270</f>
        <v>2.5925925925925925E-2</v>
      </c>
    </row>
    <row r="129" spans="1:3" x14ac:dyDescent="0.25">
      <c r="A129" s="30" t="s">
        <v>41</v>
      </c>
      <c r="B129" s="35">
        <v>54</v>
      </c>
      <c r="C129" s="28">
        <f>B129/270</f>
        <v>0.2</v>
      </c>
    </row>
    <row r="130" spans="1:3" x14ac:dyDescent="0.25">
      <c r="A130" s="30" t="s">
        <v>30</v>
      </c>
      <c r="B130" s="35">
        <v>9</v>
      </c>
      <c r="C130" s="28">
        <f>B130/270</f>
        <v>3.3333333333333333E-2</v>
      </c>
    </row>
    <row r="131" spans="1:3" x14ac:dyDescent="0.25">
      <c r="A131" s="30" t="s">
        <v>84</v>
      </c>
      <c r="B131" s="35">
        <v>19</v>
      </c>
      <c r="C131" s="28">
        <f>B131/270</f>
        <v>7.0370370370370375E-2</v>
      </c>
    </row>
    <row r="132" spans="1:3" x14ac:dyDescent="0.25">
      <c r="A132" s="30" t="s">
        <v>1175</v>
      </c>
      <c r="B132" s="29">
        <v>270</v>
      </c>
      <c r="C132" s="28">
        <f>SUM(C105:C131)</f>
        <v>0.99999999999999989</v>
      </c>
    </row>
    <row r="135" spans="1:3" ht="18.75" customHeight="1" x14ac:dyDescent="0.25">
      <c r="A135" s="36" t="s">
        <v>1179</v>
      </c>
    </row>
    <row r="137" spans="1:3" ht="30" x14ac:dyDescent="0.25">
      <c r="A137" s="33" t="s">
        <v>1177</v>
      </c>
      <c r="B137" s="32" t="s">
        <v>1178</v>
      </c>
    </row>
    <row r="138" spans="1:3" x14ac:dyDescent="0.25">
      <c r="A138" s="30" t="s">
        <v>27</v>
      </c>
      <c r="B138" s="34">
        <v>30</v>
      </c>
      <c r="C138" s="28">
        <f>B138/270</f>
        <v>0.1111111111111111</v>
      </c>
    </row>
    <row r="139" spans="1:3" x14ac:dyDescent="0.25">
      <c r="A139" s="30" t="s">
        <v>38</v>
      </c>
      <c r="B139" s="34">
        <v>20</v>
      </c>
      <c r="C139" s="28">
        <f>B139/270</f>
        <v>7.407407407407407E-2</v>
      </c>
    </row>
    <row r="140" spans="1:3" x14ac:dyDescent="0.25">
      <c r="A140" s="30" t="s">
        <v>73</v>
      </c>
      <c r="B140" s="34">
        <v>36</v>
      </c>
      <c r="C140" s="28">
        <f>B140/270</f>
        <v>0.13333333333333333</v>
      </c>
    </row>
    <row r="141" spans="1:3" x14ac:dyDescent="0.25">
      <c r="A141" s="30" t="s">
        <v>10</v>
      </c>
      <c r="B141" s="34">
        <v>95</v>
      </c>
      <c r="C141" s="28">
        <f>B141/270</f>
        <v>0.35185185185185186</v>
      </c>
    </row>
    <row r="142" spans="1:3" x14ac:dyDescent="0.25">
      <c r="A142" s="30" t="s">
        <v>122</v>
      </c>
      <c r="B142" s="35">
        <v>43</v>
      </c>
      <c r="C142" s="28">
        <f>B142/270</f>
        <v>0.15925925925925927</v>
      </c>
    </row>
    <row r="143" spans="1:3" x14ac:dyDescent="0.25">
      <c r="A143" s="30" t="s">
        <v>82</v>
      </c>
      <c r="B143" s="34">
        <v>7</v>
      </c>
      <c r="C143" s="28">
        <f>B143/270</f>
        <v>2.5925925925925925E-2</v>
      </c>
    </row>
    <row r="144" spans="1:3" x14ac:dyDescent="0.25">
      <c r="A144" s="30" t="s">
        <v>138</v>
      </c>
      <c r="B144" s="34">
        <v>39</v>
      </c>
      <c r="C144" s="28">
        <f>B144/270</f>
        <v>0.14444444444444443</v>
      </c>
    </row>
    <row r="145" spans="1:3" x14ac:dyDescent="0.25">
      <c r="A145" s="30" t="s">
        <v>1175</v>
      </c>
      <c r="B145" s="29">
        <v>270</v>
      </c>
      <c r="C145" s="28">
        <f>B145/270</f>
        <v>1</v>
      </c>
    </row>
    <row r="151" spans="1:3" ht="30" x14ac:dyDescent="0.25">
      <c r="A151" s="33" t="s">
        <v>1177</v>
      </c>
      <c r="B151" s="32" t="s">
        <v>1176</v>
      </c>
    </row>
    <row r="152" spans="1:3" x14ac:dyDescent="0.25">
      <c r="A152" s="30" t="s">
        <v>50</v>
      </c>
      <c r="B152" s="31">
        <v>18.600000000000001</v>
      </c>
      <c r="C152" s="28">
        <f>B152/270</f>
        <v>6.8888888888888888E-2</v>
      </c>
    </row>
    <row r="153" spans="1:3" x14ac:dyDescent="0.25">
      <c r="A153" s="30" t="s">
        <v>62</v>
      </c>
      <c r="B153" s="31">
        <v>15.891891891891891</v>
      </c>
      <c r="C153" s="28">
        <f>B153/270</f>
        <v>5.8858858858858859E-2</v>
      </c>
    </row>
    <row r="154" spans="1:3" x14ac:dyDescent="0.25">
      <c r="A154" s="30" t="s">
        <v>33</v>
      </c>
      <c r="B154" s="31">
        <v>16</v>
      </c>
      <c r="C154" s="28">
        <f>B154/270</f>
        <v>5.9259259259259262E-2</v>
      </c>
    </row>
    <row r="155" spans="1:3" x14ac:dyDescent="0.25">
      <c r="A155" s="30" t="s">
        <v>595</v>
      </c>
      <c r="B155" s="31">
        <v>25.75</v>
      </c>
      <c r="C155" s="28">
        <f>B155/270</f>
        <v>9.5370370370370369E-2</v>
      </c>
    </row>
    <row r="156" spans="1:3" x14ac:dyDescent="0.25">
      <c r="A156" s="30" t="s">
        <v>25</v>
      </c>
      <c r="B156" s="31">
        <v>17.153846153846153</v>
      </c>
      <c r="C156" s="28">
        <f>B156/270</f>
        <v>6.3532763532763534E-2</v>
      </c>
    </row>
    <row r="157" spans="1:3" x14ac:dyDescent="0.25">
      <c r="A157" s="30" t="s">
        <v>5</v>
      </c>
      <c r="B157" s="31">
        <v>17.47887323943662</v>
      </c>
      <c r="C157" s="28">
        <f>B157/270</f>
        <v>6.473656755346896E-2</v>
      </c>
    </row>
    <row r="158" spans="1:3" x14ac:dyDescent="0.25">
      <c r="A158" s="30" t="s">
        <v>400</v>
      </c>
      <c r="B158" s="31">
        <v>16</v>
      </c>
      <c r="C158" s="28">
        <f>B158/270</f>
        <v>5.9259259259259262E-2</v>
      </c>
    </row>
    <row r="159" spans="1:3" x14ac:dyDescent="0.25">
      <c r="A159" s="30" t="s">
        <v>1175</v>
      </c>
      <c r="B159" s="29">
        <v>17.42962962962963</v>
      </c>
      <c r="C159" s="28">
        <f>B159/270</f>
        <v>6.4554183813443078E-2</v>
      </c>
    </row>
  </sheetData>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 Publico 2do trimestre</vt:lpstr>
      <vt:lpstr>Gráficas 2do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Ines Ariza Estrada</dc:creator>
  <cp:lastModifiedBy>Laura Ines Ariza Estrada</cp:lastModifiedBy>
  <dcterms:created xsi:type="dcterms:W3CDTF">2023-11-23T19:45:58Z</dcterms:created>
  <dcterms:modified xsi:type="dcterms:W3CDTF">2023-11-23T19:46:48Z</dcterms:modified>
</cp:coreProperties>
</file>