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laura.ariza\OneDrive - dnbc.gov.co\Informes de gestión\Trimestrales\"/>
    </mc:Choice>
  </mc:AlternateContent>
  <bookViews>
    <workbookView xWindow="0" yWindow="0" windowWidth="20490" windowHeight="8940" firstSheet="1" activeTab="1"/>
  </bookViews>
  <sheets>
    <sheet name="Hoja1" sheetId="1" r:id="rId1"/>
    <sheet name="Hoja4" sheetId="4" r:id="rId2"/>
    <sheet name="Datos transformados" sheetId="5" r:id="rId3"/>
  </sheets>
  <definedNames>
    <definedName name="_xlnm._FilterDatabase" localSheetId="0" hidden="1">Hoja1!$A$1:$Y$84</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4" l="1"/>
  <c r="C120" i="4"/>
  <c r="C121" i="4"/>
  <c r="C122" i="4"/>
  <c r="C123" i="4"/>
  <c r="C124" i="4"/>
  <c r="C125" i="4"/>
  <c r="C106" i="4"/>
  <c r="C107" i="4"/>
  <c r="C108" i="4"/>
  <c r="C109" i="4"/>
  <c r="C110" i="4"/>
  <c r="C111" i="4"/>
  <c r="C112" i="4"/>
  <c r="C113"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72" i="4"/>
  <c r="C62" i="4"/>
  <c r="C63" i="4"/>
  <c r="C64" i="4"/>
  <c r="C65" i="4"/>
  <c r="C66" i="4"/>
  <c r="C61" i="4"/>
  <c r="C54" i="4"/>
  <c r="C53" i="4"/>
  <c r="C55" i="4" s="1"/>
  <c r="C44" i="4"/>
  <c r="C45" i="4"/>
  <c r="C37" i="4"/>
  <c r="C36" i="4"/>
  <c r="C32" i="4"/>
  <c r="C31" i="4"/>
  <c r="C33" i="4"/>
  <c r="C34" i="4"/>
  <c r="C35" i="4"/>
  <c r="C30" i="4"/>
  <c r="C20" i="4"/>
  <c r="C22" i="4"/>
  <c r="C21" i="4"/>
  <c r="C3" i="4"/>
  <c r="R285" i="1"/>
  <c r="Q285" i="1"/>
  <c r="R284" i="1"/>
  <c r="Q284" i="1"/>
  <c r="R283" i="1"/>
  <c r="Q283" i="1"/>
  <c r="R282" i="1"/>
  <c r="Q282" i="1"/>
  <c r="R281" i="1"/>
  <c r="Q281" i="1"/>
  <c r="R280" i="1"/>
  <c r="Q280" i="1"/>
  <c r="R279" i="1"/>
  <c r="Q279" i="1"/>
  <c r="R278" i="1"/>
  <c r="Q278" i="1"/>
  <c r="R277" i="1"/>
  <c r="Q277" i="1"/>
  <c r="R276" i="1"/>
  <c r="Q276" i="1"/>
  <c r="R275" i="1"/>
  <c r="Q275" i="1"/>
  <c r="R274" i="1"/>
  <c r="Q274" i="1"/>
  <c r="R273" i="1"/>
  <c r="Q273" i="1"/>
  <c r="R272" i="1"/>
  <c r="Q272" i="1"/>
  <c r="R271" i="1"/>
  <c r="Q271" i="1"/>
  <c r="R270" i="1"/>
  <c r="Q270" i="1"/>
  <c r="R269" i="1"/>
  <c r="Q269" i="1"/>
  <c r="R268" i="1"/>
  <c r="Q268" i="1"/>
  <c r="R267" i="1"/>
  <c r="Q267" i="1"/>
  <c r="R266" i="1"/>
  <c r="Q266" i="1"/>
  <c r="R265" i="1"/>
  <c r="Q265" i="1"/>
  <c r="R264" i="1"/>
  <c r="Q264" i="1"/>
  <c r="R263" i="1"/>
  <c r="Q263" i="1"/>
  <c r="R262" i="1"/>
  <c r="Q262" i="1"/>
  <c r="R261" i="1"/>
  <c r="Q261" i="1"/>
  <c r="R260" i="1"/>
  <c r="Q260" i="1"/>
  <c r="R259" i="1"/>
  <c r="Q259" i="1"/>
  <c r="R258" i="1"/>
  <c r="Q258" i="1"/>
  <c r="R257" i="1"/>
  <c r="Q257" i="1"/>
  <c r="R256" i="1"/>
  <c r="Q256" i="1"/>
  <c r="R255" i="1"/>
  <c r="Q255" i="1"/>
  <c r="R254" i="1"/>
  <c r="Q254" i="1"/>
  <c r="R253" i="1"/>
  <c r="Q253" i="1"/>
  <c r="R252" i="1"/>
  <c r="Q252" i="1"/>
  <c r="R251" i="1"/>
  <c r="Q251" i="1"/>
  <c r="R250" i="1"/>
  <c r="Q250" i="1"/>
  <c r="R249" i="1"/>
  <c r="Q249" i="1"/>
  <c r="R248" i="1"/>
  <c r="Q248" i="1"/>
  <c r="R247" i="1"/>
  <c r="Q247" i="1"/>
  <c r="R246" i="1"/>
  <c r="Q246" i="1"/>
  <c r="R245" i="1"/>
  <c r="Q245" i="1"/>
  <c r="R244" i="1"/>
  <c r="Q244" i="1"/>
  <c r="R243" i="1"/>
  <c r="Q243" i="1"/>
  <c r="R242" i="1"/>
  <c r="Q242" i="1"/>
  <c r="R241" i="1"/>
  <c r="Q241" i="1"/>
  <c r="R240" i="1"/>
  <c r="Q240" i="1"/>
  <c r="R239" i="1"/>
  <c r="Q239" i="1"/>
  <c r="R238" i="1"/>
  <c r="Q238" i="1"/>
  <c r="R237" i="1"/>
  <c r="Q237" i="1"/>
  <c r="R236" i="1"/>
  <c r="Q236" i="1"/>
  <c r="R235" i="1"/>
  <c r="Q235" i="1"/>
  <c r="R234" i="1"/>
  <c r="Q234" i="1"/>
  <c r="R233" i="1"/>
  <c r="Q233" i="1"/>
  <c r="R232" i="1"/>
  <c r="Q232" i="1"/>
  <c r="R231" i="1"/>
  <c r="Q231" i="1"/>
  <c r="R230" i="1"/>
  <c r="Q230" i="1"/>
  <c r="R229" i="1"/>
  <c r="Q229" i="1"/>
  <c r="R228" i="1"/>
  <c r="Q228" i="1"/>
  <c r="R227" i="1"/>
  <c r="Q227" i="1"/>
  <c r="R226" i="1"/>
  <c r="Q226" i="1"/>
  <c r="R225" i="1"/>
  <c r="Q225" i="1"/>
  <c r="R224" i="1"/>
  <c r="Q224" i="1"/>
  <c r="R223" i="1"/>
  <c r="Q223" i="1"/>
  <c r="R222" i="1"/>
  <c r="Q222" i="1"/>
  <c r="R221" i="1"/>
  <c r="Q221" i="1"/>
  <c r="R220" i="1"/>
  <c r="Q220" i="1"/>
  <c r="R219" i="1"/>
  <c r="Q219" i="1"/>
  <c r="R218" i="1"/>
  <c r="Q218" i="1"/>
  <c r="R217" i="1"/>
  <c r="Q217" i="1"/>
  <c r="R216" i="1"/>
  <c r="Q216" i="1"/>
  <c r="R215" i="1"/>
  <c r="Q215" i="1"/>
  <c r="R214" i="1"/>
  <c r="Q214" i="1"/>
  <c r="R213" i="1"/>
  <c r="Q213" i="1"/>
  <c r="R209" i="1"/>
  <c r="Q209" i="1"/>
  <c r="R208" i="1"/>
  <c r="Q208" i="1"/>
  <c r="R207" i="1"/>
  <c r="Q207" i="1"/>
  <c r="R206" i="1"/>
  <c r="Q206" i="1"/>
  <c r="R205" i="1"/>
  <c r="Q205" i="1"/>
  <c r="R204" i="1"/>
  <c r="Q204" i="1"/>
  <c r="R203" i="1"/>
  <c r="Q203" i="1"/>
  <c r="R202" i="1"/>
  <c r="Q202" i="1"/>
  <c r="R201" i="1"/>
  <c r="Q201" i="1"/>
  <c r="R200" i="1"/>
  <c r="Q200" i="1"/>
  <c r="R199" i="1"/>
  <c r="Q199" i="1"/>
  <c r="R198" i="1"/>
  <c r="Q198" i="1"/>
  <c r="R197" i="1"/>
  <c r="Q197" i="1"/>
  <c r="R196" i="1"/>
  <c r="Q196" i="1"/>
  <c r="R195" i="1"/>
  <c r="Q195" i="1"/>
  <c r="R194" i="1"/>
  <c r="Q194" i="1"/>
  <c r="R193" i="1"/>
  <c r="Q193" i="1"/>
  <c r="R192" i="1"/>
  <c r="Q192" i="1"/>
  <c r="R191" i="1"/>
  <c r="Q191" i="1"/>
  <c r="R190" i="1"/>
  <c r="Q190" i="1"/>
  <c r="R189" i="1"/>
  <c r="Q189" i="1"/>
  <c r="R188" i="1"/>
  <c r="Q188" i="1"/>
  <c r="R187" i="1"/>
  <c r="Q187" i="1"/>
  <c r="R186" i="1"/>
  <c r="Q186" i="1"/>
  <c r="R185" i="1"/>
  <c r="Q185" i="1"/>
  <c r="R184" i="1"/>
  <c r="Q184" i="1"/>
  <c r="R183" i="1"/>
  <c r="Q183" i="1"/>
  <c r="R182" i="1"/>
  <c r="Q182" i="1"/>
  <c r="R181" i="1"/>
  <c r="Q181" i="1"/>
  <c r="R180" i="1"/>
  <c r="Q180" i="1"/>
  <c r="R179" i="1"/>
  <c r="Q179" i="1"/>
  <c r="R178" i="1"/>
  <c r="Q178" i="1"/>
  <c r="R177" i="1"/>
  <c r="Q177" i="1"/>
  <c r="R176" i="1"/>
  <c r="Q176" i="1"/>
  <c r="R175" i="1"/>
  <c r="Q175" i="1"/>
  <c r="R174" i="1"/>
  <c r="Q174" i="1"/>
  <c r="R173" i="1"/>
  <c r="Q173" i="1"/>
  <c r="R172" i="1"/>
  <c r="Q172" i="1"/>
  <c r="R171" i="1"/>
  <c r="Q171" i="1"/>
  <c r="R170" i="1"/>
  <c r="Q170" i="1"/>
  <c r="R169" i="1"/>
  <c r="Q169" i="1"/>
  <c r="R168" i="1"/>
  <c r="Q168" i="1"/>
  <c r="R167" i="1"/>
  <c r="Q167" i="1"/>
  <c r="R166" i="1"/>
  <c r="Q166" i="1"/>
  <c r="R165" i="1"/>
  <c r="Q165" i="1"/>
  <c r="R164" i="1"/>
  <c r="Q164" i="1"/>
  <c r="R163" i="1"/>
  <c r="Q163" i="1"/>
  <c r="R162" i="1"/>
  <c r="Q162" i="1"/>
  <c r="R161" i="1"/>
  <c r="Q161" i="1"/>
  <c r="R160" i="1"/>
  <c r="Q160" i="1"/>
  <c r="R159" i="1"/>
  <c r="Q159" i="1"/>
  <c r="R158" i="1"/>
  <c r="Q158" i="1"/>
  <c r="R157" i="1"/>
  <c r="Q157" i="1"/>
  <c r="R156" i="1"/>
  <c r="Q156" i="1"/>
  <c r="R155" i="1"/>
  <c r="Q155" i="1"/>
  <c r="R154" i="1"/>
  <c r="Q154" i="1"/>
  <c r="R153" i="1"/>
  <c r="Q153" i="1"/>
  <c r="R152" i="1"/>
  <c r="Q152" i="1"/>
  <c r="R151" i="1"/>
  <c r="Q151" i="1"/>
  <c r="R150" i="1"/>
  <c r="Q150" i="1"/>
  <c r="R149" i="1"/>
  <c r="Q149" i="1"/>
  <c r="R148" i="1"/>
  <c r="Q148" i="1"/>
  <c r="R147" i="1"/>
  <c r="Q147" i="1"/>
  <c r="R146" i="1"/>
  <c r="Q146" i="1"/>
  <c r="R145" i="1"/>
  <c r="Q145" i="1"/>
  <c r="R144" i="1"/>
  <c r="Q144" i="1"/>
  <c r="R143" i="1"/>
  <c r="Q143" i="1"/>
  <c r="R142" i="1"/>
  <c r="Q142" i="1"/>
  <c r="R141" i="1"/>
  <c r="Q141" i="1"/>
  <c r="R140" i="1"/>
  <c r="Q140" i="1"/>
  <c r="R139" i="1"/>
  <c r="Q139" i="1"/>
  <c r="R138" i="1"/>
  <c r="Q138" i="1"/>
  <c r="R137" i="1"/>
  <c r="Q137" i="1"/>
  <c r="R136" i="1"/>
  <c r="Q136" i="1"/>
  <c r="R135" i="1"/>
  <c r="Q135" i="1"/>
  <c r="R134" i="1"/>
  <c r="Q134" i="1"/>
  <c r="R133" i="1"/>
  <c r="Q133" i="1"/>
  <c r="R132" i="1"/>
  <c r="Q132" i="1"/>
  <c r="R131" i="1"/>
  <c r="Q131" i="1"/>
  <c r="R130" i="1"/>
  <c r="Q130" i="1"/>
  <c r="R129" i="1"/>
  <c r="Q129" i="1"/>
  <c r="R128" i="1"/>
  <c r="Q128" i="1"/>
  <c r="R127" i="1"/>
  <c r="Q127" i="1"/>
  <c r="R126" i="1"/>
  <c r="Q126" i="1"/>
  <c r="R125" i="1"/>
  <c r="Q125" i="1"/>
  <c r="R124" i="1"/>
  <c r="Q124" i="1"/>
  <c r="R123" i="1"/>
  <c r="Q123" i="1"/>
  <c r="R122" i="1"/>
  <c r="Q122" i="1"/>
  <c r="R121" i="1"/>
  <c r="Q121" i="1"/>
  <c r="R120" i="1"/>
  <c r="Q120" i="1"/>
  <c r="R119" i="1"/>
  <c r="Q119" i="1"/>
  <c r="R118" i="1"/>
  <c r="Q118" i="1"/>
  <c r="R117" i="1"/>
  <c r="Q117" i="1"/>
  <c r="R116" i="1"/>
  <c r="Q116" i="1"/>
  <c r="R115" i="1"/>
  <c r="Q115" i="1"/>
  <c r="R114" i="1"/>
  <c r="Q114" i="1"/>
  <c r="R113" i="1"/>
  <c r="Q113" i="1"/>
  <c r="R112" i="1"/>
  <c r="Q112" i="1"/>
  <c r="R111" i="1"/>
  <c r="Q111" i="1"/>
  <c r="R110" i="1"/>
  <c r="Q110" i="1"/>
  <c r="R109" i="1"/>
  <c r="Q109" i="1"/>
  <c r="R108" i="1"/>
  <c r="Q108" i="1"/>
  <c r="R107" i="1"/>
  <c r="Q107" i="1"/>
  <c r="R106" i="1"/>
  <c r="Q106" i="1"/>
  <c r="R105" i="1"/>
  <c r="Q105" i="1"/>
  <c r="R104" i="1"/>
  <c r="Q104" i="1"/>
  <c r="R103" i="1"/>
  <c r="Q103" i="1"/>
  <c r="R102" i="1"/>
  <c r="Q102" i="1"/>
  <c r="R101" i="1"/>
  <c r="Q101" i="1"/>
  <c r="R100" i="1"/>
  <c r="Q100" i="1"/>
  <c r="R99" i="1"/>
  <c r="Q99" i="1"/>
  <c r="R98" i="1"/>
  <c r="Q98" i="1"/>
  <c r="R97" i="1"/>
  <c r="Q97" i="1"/>
  <c r="R96" i="1"/>
  <c r="Q96" i="1"/>
  <c r="R95" i="1"/>
  <c r="Q95" i="1"/>
  <c r="R94" i="1"/>
  <c r="Q94" i="1"/>
  <c r="R93" i="1"/>
  <c r="Q93" i="1"/>
  <c r="R92" i="1"/>
  <c r="Q92" i="1"/>
  <c r="R91" i="1"/>
  <c r="Q91" i="1"/>
  <c r="R90" i="1"/>
  <c r="Q90" i="1"/>
  <c r="R89" i="1"/>
  <c r="Q89" i="1"/>
  <c r="R88" i="1"/>
  <c r="Q88" i="1"/>
  <c r="R87" i="1"/>
  <c r="Q87" i="1"/>
  <c r="R86" i="1"/>
  <c r="Q86" i="1"/>
  <c r="R85" i="1"/>
  <c r="Q85" i="1"/>
  <c r="B23" i="4"/>
  <c r="R84" i="1"/>
  <c r="Q84" i="1" s="1"/>
  <c r="R83" i="1"/>
  <c r="Q83" i="1" s="1"/>
  <c r="R82" i="1"/>
  <c r="Q82" i="1" s="1"/>
  <c r="R81" i="1"/>
  <c r="Q81" i="1" s="1"/>
  <c r="R80" i="1"/>
  <c r="Q80" i="1" s="1"/>
  <c r="R79" i="1"/>
  <c r="Q79" i="1" s="1"/>
  <c r="R78" i="1"/>
  <c r="Q78" i="1" s="1"/>
  <c r="R77" i="1"/>
  <c r="Q77" i="1" s="1"/>
  <c r="R76" i="1"/>
  <c r="Q76" i="1" s="1"/>
  <c r="R75" i="1"/>
  <c r="Q75" i="1" s="1"/>
  <c r="R74" i="1"/>
  <c r="Q74" i="1" s="1"/>
  <c r="R73" i="1"/>
  <c r="Q73" i="1" s="1"/>
  <c r="R72" i="1"/>
  <c r="Q72" i="1" s="1"/>
  <c r="R71" i="1"/>
  <c r="Q71" i="1" s="1"/>
  <c r="R70" i="1"/>
  <c r="Q70" i="1" s="1"/>
  <c r="R69" i="1"/>
  <c r="Q69" i="1" s="1"/>
  <c r="R68" i="1"/>
  <c r="Q68" i="1" s="1"/>
  <c r="R67" i="1"/>
  <c r="Q67" i="1" s="1"/>
  <c r="R66" i="1"/>
  <c r="Q66" i="1" s="1"/>
  <c r="R65" i="1"/>
  <c r="Q65" i="1" s="1"/>
  <c r="R64" i="1"/>
  <c r="Q64" i="1" s="1"/>
  <c r="R63" i="1"/>
  <c r="Q63" i="1" s="1"/>
  <c r="R62" i="1"/>
  <c r="Q62" i="1" s="1"/>
  <c r="R61" i="1"/>
  <c r="Q61" i="1" s="1"/>
  <c r="R60" i="1"/>
  <c r="Q60" i="1" s="1"/>
  <c r="R59" i="1"/>
  <c r="Q59" i="1" s="1"/>
  <c r="R58" i="1"/>
  <c r="Q58" i="1" s="1"/>
  <c r="R57" i="1"/>
  <c r="Q57" i="1" s="1"/>
  <c r="R56" i="1"/>
  <c r="Q56" i="1" s="1"/>
  <c r="R55" i="1"/>
  <c r="Q55" i="1" s="1"/>
  <c r="R54" i="1"/>
  <c r="Q54" i="1" s="1"/>
  <c r="R53" i="1"/>
  <c r="Q53" i="1" s="1"/>
  <c r="R52" i="1"/>
  <c r="Q52" i="1" s="1"/>
  <c r="R51" i="1"/>
  <c r="Q51" i="1" s="1"/>
  <c r="R50" i="1"/>
  <c r="Q50" i="1" s="1"/>
  <c r="R49" i="1"/>
  <c r="Q49" i="1" s="1"/>
  <c r="R48" i="1"/>
  <c r="Q48" i="1" s="1"/>
  <c r="R47" i="1"/>
  <c r="Q47" i="1" s="1"/>
  <c r="R46" i="1"/>
  <c r="Q46" i="1" s="1"/>
  <c r="R45" i="1"/>
  <c r="Q45" i="1" s="1"/>
  <c r="R44" i="1"/>
  <c r="Q44" i="1" s="1"/>
  <c r="R43" i="1"/>
  <c r="Q43" i="1" s="1"/>
  <c r="R42" i="1"/>
  <c r="Q42" i="1" s="1"/>
  <c r="R41" i="1"/>
  <c r="Q41" i="1" s="1"/>
  <c r="R40" i="1"/>
  <c r="Q40" i="1" s="1"/>
  <c r="R39" i="1"/>
  <c r="Q39" i="1" s="1"/>
  <c r="R38" i="1"/>
  <c r="Q38" i="1" s="1"/>
  <c r="R37" i="1"/>
  <c r="Q37" i="1" s="1"/>
  <c r="R36" i="1"/>
  <c r="Q36" i="1" s="1"/>
  <c r="R35" i="1"/>
  <c r="Q35" i="1" s="1"/>
  <c r="R34" i="1"/>
  <c r="Q34" i="1" s="1"/>
  <c r="R33" i="1"/>
  <c r="Q33" i="1" s="1"/>
  <c r="R32" i="1"/>
  <c r="Q32" i="1" s="1"/>
  <c r="R31" i="1"/>
  <c r="Q31" i="1" s="1"/>
  <c r="R30" i="1"/>
  <c r="Q30" i="1" s="1"/>
  <c r="R29" i="1"/>
  <c r="Q29" i="1" s="1"/>
  <c r="R28" i="1"/>
  <c r="Q28" i="1" s="1"/>
  <c r="R27" i="1"/>
  <c r="Q27" i="1" s="1"/>
  <c r="R26" i="1"/>
  <c r="Q26" i="1" s="1"/>
  <c r="R25" i="1"/>
  <c r="Q25" i="1" s="1"/>
  <c r="R24" i="1"/>
  <c r="Q24" i="1" s="1"/>
  <c r="R23" i="1"/>
  <c r="Q23" i="1" s="1"/>
  <c r="R22" i="1"/>
  <c r="Q22" i="1" s="1"/>
  <c r="R21" i="1"/>
  <c r="Q21" i="1" s="1"/>
  <c r="R20" i="1"/>
  <c r="Q20" i="1" s="1"/>
  <c r="R19" i="1"/>
  <c r="Q19" i="1" s="1"/>
  <c r="R18" i="1"/>
  <c r="Q18" i="1" s="1"/>
  <c r="R17" i="1"/>
  <c r="Q17" i="1" s="1"/>
  <c r="R16" i="1"/>
  <c r="Q16" i="1" s="1"/>
  <c r="R15" i="1"/>
  <c r="Q15" i="1" s="1"/>
  <c r="R14" i="1"/>
  <c r="Q14" i="1" s="1"/>
  <c r="R13" i="1"/>
  <c r="Q13" i="1" s="1"/>
  <c r="R12" i="1"/>
  <c r="Q12" i="1" s="1"/>
  <c r="R11" i="1"/>
  <c r="Q11" i="1" s="1"/>
  <c r="R10" i="1"/>
  <c r="Q10" i="1" s="1"/>
  <c r="R9" i="1"/>
  <c r="Q9" i="1" s="1"/>
  <c r="R8" i="1"/>
  <c r="Q8" i="1" s="1"/>
  <c r="R7" i="1"/>
  <c r="Q7" i="1" s="1"/>
  <c r="R6" i="1"/>
  <c r="Q6" i="1" s="1"/>
  <c r="R5" i="1"/>
  <c r="Q5" i="1" s="1"/>
  <c r="R4" i="1"/>
  <c r="Q4" i="1" s="1"/>
  <c r="R3" i="1"/>
  <c r="Q3" i="1" s="1"/>
  <c r="R2" i="1"/>
  <c r="Q2" i="1" s="1"/>
  <c r="C12" i="4"/>
  <c r="C14" i="4"/>
  <c r="C13" i="4"/>
  <c r="C11" i="4"/>
  <c r="C15" i="4" s="1"/>
  <c r="C5" i="4"/>
  <c r="C4" i="4"/>
  <c r="C6" i="4"/>
  <c r="C23" i="4" l="1"/>
</calcChain>
</file>

<file path=xl/sharedStrings.xml><?xml version="1.0" encoding="utf-8"?>
<sst xmlns="http://schemas.openxmlformats.org/spreadsheetml/2006/main" count="4696" uniqueCount="1264">
  <si>
    <t>Canal Oficial de Entrada</t>
  </si>
  <si>
    <t>Servicio de Entrada</t>
  </si>
  <si>
    <t>Departamento</t>
  </si>
  <si>
    <t>Peticionario</t>
  </si>
  <si>
    <t>Naturaleza jurídica del peticionario</t>
  </si>
  <si>
    <t>Tema de Consulta</t>
  </si>
  <si>
    <t>Asunto</t>
  </si>
  <si>
    <t>Responsable</t>
  </si>
  <si>
    <t>Área</t>
  </si>
  <si>
    <t>Dependencia</t>
  </si>
  <si>
    <t>Tipo de petición</t>
  </si>
  <si>
    <t>Tiempo de respuesta legal</t>
  </si>
  <si>
    <t>RADICADO</t>
  </si>
  <si>
    <t>Fecha</t>
  </si>
  <si>
    <t>Número de salida</t>
  </si>
  <si>
    <t>Fecha de salida</t>
  </si>
  <si>
    <t>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</si>
  <si>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</si>
  <si>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</si>
  <si>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</si>
  <si>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</si>
  <si>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</si>
  <si>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</si>
  <si>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</si>
  <si>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</si>
  <si>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Canal Escrito</t>
  </si>
  <si>
    <t>Correo Atencion ciudadano</t>
  </si>
  <si>
    <t>Bogotá D.C</t>
  </si>
  <si>
    <t>MAURICIO DELGADO PERDOMO </t>
  </si>
  <si>
    <t>Persona natural</t>
  </si>
  <si>
    <t>Otros</t>
  </si>
  <si>
    <t>CAC. Queja contra Luisa Maria Mendoza  </t>
  </si>
  <si>
    <t>Viviana Gonzalez Cano </t>
  </si>
  <si>
    <t xml:space="preserve"> SUBDIRECCIÓN ADMINISTRATIVA Y FINANCIERA</t>
  </si>
  <si>
    <t>GESTIÓN DE ASUNTOS DISCIPLINARIOS </t>
  </si>
  <si>
    <t>QUEJA </t>
  </si>
  <si>
    <t>20231140246992  </t>
  </si>
  <si>
    <t>Vencida</t>
  </si>
  <si>
    <t>CONTRALORIA GENERAL DE LA NACIÓN FUNCIONARIO KATHERINNE PEDROZA VILLEGAS </t>
  </si>
  <si>
    <t>Entidad Pública</t>
  </si>
  <si>
    <t>Administrativo</t>
  </si>
  <si>
    <t>CAC. Solicitud de información AF-DNBC-04 VIG 2022 </t>
  </si>
  <si>
    <t xml:space="preserve">	Maria del Consuelo Arias Prieto</t>
  </si>
  <si>
    <t>DIRECCION GENERAL</t>
  </si>
  <si>
    <t>EVALUACIÓN Y SEGUIMIENTO</t>
  </si>
  <si>
    <t>PETICIóN ENTRE AUTORIDADES  </t>
  </si>
  <si>
    <t>20231140247002  </t>
  </si>
  <si>
    <t>Se modifica radicado de entrada</t>
  </si>
  <si>
    <t>Antioquia</t>
  </si>
  <si>
    <t>CUERPO DE BOMBEROS VOLUNTARIOS DE GOMEZ PLATA - ANTIOQUIA  </t>
  </si>
  <si>
    <t>Entidad Bomberil</t>
  </si>
  <si>
    <t>CAC. Solicitud de directriz - Disolver y liquidar un Cuerpo de Bomberos </t>
  </si>
  <si>
    <t>ANDRES FERNANDO RODRIGUEZ AGUDELO 2 </t>
  </si>
  <si>
    <t>SUBDIRECCIÓN ESTRATÉGICA Y DE COORDINACIÓN BOMBERIL</t>
  </si>
  <si>
    <t>FORMULACIÓN, ACTUALIZACIÓN ,ACOMPAÑAMINETO NORMATIVO Y OPERATIVO </t>
  </si>
  <si>
    <t>PETICIóN INTERéS GENERAL  </t>
  </si>
  <si>
    <t>20231140247062  </t>
  </si>
  <si>
    <t>Santander</t>
  </si>
  <si>
    <t>ALCALDIA MUNICIPAL DE RIONEGRO  </t>
  </si>
  <si>
    <t>Entidad territorial</t>
  </si>
  <si>
    <t>Seguimiento a cuerpo de bomberos</t>
  </si>
  <si>
    <t>CAC. Informar situación jurídica de la institución de bomberos de Rionegro Santander </t>
  </si>
  <si>
    <t>Margodt Obando Beltrán</t>
  </si>
  <si>
    <t>INSPECCIÓN, VIGILANCIA Y CONTROL</t>
  </si>
  <si>
    <t>20231140247172  </t>
  </si>
  <si>
    <t>Cumplida</t>
  </si>
  <si>
    <t>18-09-2023 14:23 PM	Archivar	Margodt Obando Beltrán	se dio respuesta por correo electrónico a los oficios No.20232150094401 y 20232150094231</t>
  </si>
  <si>
    <t>Pdf</t>
  </si>
  <si>
    <t>Si</t>
  </si>
  <si>
    <t>N/A</t>
  </si>
  <si>
    <t>KATHERINE PEDROZA  / CONTRALORIA GENERAL</t>
  </si>
  <si>
    <t>CAC: Solicitud de información Auditoria Financiera AF-DNBC-05 VIG 2022 </t>
  </si>
  <si>
    <t>20231140247212  </t>
  </si>
  <si>
    <t>No designa</t>
  </si>
  <si>
    <t>ALBERTO ENRIQUE DIAZ BORRE </t>
  </si>
  <si>
    <t>CAC: Remite derecho de petición  </t>
  </si>
  <si>
    <t>Jonathan Prieto </t>
  </si>
  <si>
    <t>FORTALECIMIENTO BOMBERIL PARA LA RESPUESTA </t>
  </si>
  <si>
    <t>20231140247302  </t>
  </si>
  <si>
    <t>VEEDURIA CIUDADANA VIGIAS DEL CAFE LUIS FERNANDO REYES RAMíREZ  </t>
  </si>
  <si>
    <t>Persona juridica</t>
  </si>
  <si>
    <t>CAC: SOLICITA INFORMACIÓN </t>
  </si>
  <si>
    <t>Julio Cesar Garcia Triana </t>
  </si>
  <si>
    <t>20231140247312  </t>
  </si>
  <si>
    <t>Bucaramanga</t>
  </si>
  <si>
    <t>PAULO CESAR FORERO FORERO </t>
  </si>
  <si>
    <t>Legislacion Bomberil</t>
  </si>
  <si>
    <t>CAC: Solicita información referente a requisitos normativos vigentes para ser Comandante de un Cuerpo de Bomberos Voluntarios en Colombia </t>
  </si>
  <si>
    <t>PETICIóN INTERéS PARTICULAR  </t>
  </si>
  <si>
    <t>20231140247372  </t>
  </si>
  <si>
    <t>FREDDY ALEXANDER JAIMES PABON </t>
  </si>
  <si>
    <t>Educacion bomberil</t>
  </si>
  <si>
    <t>CAC: Solicita información sobre su estado o situación bomberil </t>
  </si>
  <si>
    <t xml:space="preserve">	Edgar Alexander Maya Lopez</t>
  </si>
  <si>
    <t>EDUCACIÓN NACIONAL PARA BOMBEROS</t>
  </si>
  <si>
    <t>20231140247422  </t>
  </si>
  <si>
    <t>05-09-2023 11:55 AM	Archivar	Edgar Alexander Maya Lopez	Se da respuesta por correo electrónico</t>
  </si>
  <si>
    <t>No se genera radicado de salida</t>
  </si>
  <si>
    <t>CAC: Solicitud de información Auditoria Financiera AF-DNBC-06 VIG 2022  </t>
  </si>
  <si>
    <t>20231140247452  </t>
  </si>
  <si>
    <t>11-09-2023 14:17 PM	Archivar	Maria del Consuelo Arias Prieto	SE DAS RESPUESTA Y SE ARCHIVA</t>
  </si>
  <si>
    <t>Sin evidencia de respuesta</t>
  </si>
  <si>
    <t>IVONNE MARITZA BETANCUR QUINTERO </t>
  </si>
  <si>
    <t>CAC: Solicita información sobre la obligatoriedad de que una iglesia deba contar con la certificación de la visita técnica de Bomberos. </t>
  </si>
  <si>
    <t>20231140247542  </t>
  </si>
  <si>
    <t>YENICA SUGEIN ACOSTA INFANTE HR REPRESENTANTE A LA CáMARA DPTO. DEL AMAZONAS  </t>
  </si>
  <si>
    <t>CAC: Remite derecho de petición </t>
  </si>
  <si>
    <t>GERMAN MAURICIO MARQUEZ RUIZ  </t>
  </si>
  <si>
    <t>DIRECCION GENERAL </t>
  </si>
  <si>
    <t>20231140247622  </t>
  </si>
  <si>
    <t>Orfeo sin cerrar</t>
  </si>
  <si>
    <t>Valle del Cauca</t>
  </si>
  <si>
    <t>ALEXANDER VELEZ PEREZ </t>
  </si>
  <si>
    <t>CAC: Solicita información sobre diplomado de la ESAP para validación </t>
  </si>
  <si>
    <t>20231140247662  </t>
  </si>
  <si>
    <t>18-09-2023 12:18 PM	Archivar	Edgar Alexander Maya Lopez	Se da respuesta por correo electrónico</t>
  </si>
  <si>
    <t>FISCALIA GENERAL DE LA NACION Herson Azael Valbuena Valbuena  </t>
  </si>
  <si>
    <t>CAC: Solicita información referente al convenio de asociación No 099 de 2022 - NUNC 110016000050202243454.- OT 28248. </t>
  </si>
  <si>
    <t>20231140247722  </t>
  </si>
  <si>
    <t>MARIA FERNANDA GARCIA ECHEVERRY / Gobernacion Valle del Cauca</t>
  </si>
  <si>
    <t>CAC: Traslado solicitud de LA PROCURADURÍA DELEGADA DISCIPLINARIA DE INSTRUCCIÓN 9, con la que solicita la Resolución 4936 de 09 de 2000.  </t>
  </si>
  <si>
    <t>PETICIóN DOCUMENTOS O INFORMACIóN </t>
  </si>
  <si>
    <t>20231140247732  </t>
  </si>
  <si>
    <t>21-09-2023 12:05 PM	Archivar	Edgar Alexander Maya Lopez	Se da respuesta por correo electrónico</t>
  </si>
  <si>
    <t>SERGIO ANZOLA  /  ALCALDIA CHIPATA</t>
  </si>
  <si>
    <t>CAC: Solicita información de los lineamientos establecidos para el proceso de la creación del cuerpo de Bomberos en los municipios.  </t>
  </si>
  <si>
    <t>20231140248032  </t>
  </si>
  <si>
    <t>Tolima</t>
  </si>
  <si>
    <t>ANDREA CAROLINA CERQUERA MENDOZA / CBV GUAMO</t>
  </si>
  <si>
    <t>CAC: Solicita información sobre realización Inspecciones de Seguridad Humana e incendios </t>
  </si>
  <si>
    <t>20231140248112  </t>
  </si>
  <si>
    <t>Boyaca</t>
  </si>
  <si>
    <t>CUERPO DE BOMBEROS VOLUNTARIOS DE SUTATENZA  </t>
  </si>
  <si>
    <t>CAC: Solicita certificado de las unidades activas del cuerpo de Bomberos Voluntarios de Sutatenza </t>
  </si>
  <si>
    <t>KEYLA YESENIA CORTES RODRIGUEZ</t>
  </si>
  <si>
    <t>COORDINACIÓN OPERATIVA</t>
  </si>
  <si>
    <t>20231140248272  </t>
  </si>
  <si>
    <t>25-09-2023 10:36 AM	Archivar	KEYLA YESENIA CORTES RODRIGUEZ	se da respuesta vía correo electrónico para fines pertinentes.</t>
  </si>
  <si>
    <t>MAURICIO LIEVANO BERNAL / CNSC</t>
  </si>
  <si>
    <t>CAC: COFINANCIACIÓN DEL PROCESO DE SELECCIÓN ENTIDADES DEL ORDEN NACIONAL 2020-2. </t>
  </si>
  <si>
    <t>Carlos Armando López Barrera </t>
  </si>
  <si>
    <t>GESTIÓN JURÍDICA </t>
  </si>
  <si>
    <t>20231140248302  </t>
  </si>
  <si>
    <t>CONSEJO DE ESTADO  </t>
  </si>
  <si>
    <t>CAC: TRASLADO CE-EXT-2023-2408 REFERENTE A LA VIGILANCIA Y CONTROL COMANDANTES DE BOMBEROS </t>
  </si>
  <si>
    <t>PETICIóN DE CONSULTA </t>
  </si>
  <si>
    <t>20231140248452  </t>
  </si>
  <si>
    <t>En Proceso</t>
  </si>
  <si>
    <t>Casanare</t>
  </si>
  <si>
    <t>LUIS ARIEL ROA PARRA /  CBV sabanalarga</t>
  </si>
  <si>
    <t>Recurso a Cuerpo de bomberos</t>
  </si>
  <si>
    <t>CAC: Solicita información si el municipio de Sabanalarga se encuentra en la lista para construcción de estaciones de bomberos. </t>
  </si>
  <si>
    <t>20231140248512  </t>
  </si>
  <si>
    <t>18-09-2023 12:49 PM	Archivar	Jonathan Prieto	Se archiva ya que se dio respuesta al Orfeo No. 20231140248512 vía correo electrónico el día 14 de septiembre de 2023 con sus anexos, bajo el Radicado No. 20232130094611.</t>
  </si>
  <si>
    <t>CUERPO DE BOMBEROS VOLUNTARIOS DE SANTANDER DE QUILICHAO  </t>
  </si>
  <si>
    <t>Acompañamiento juridico</t>
  </si>
  <si>
    <t>CAC: SOLICITA ASESORIA JURIDICA DE PARTE DE LA DNBC </t>
  </si>
  <si>
    <t>Ronny Estiven Romero Velandia</t>
  </si>
  <si>
    <t>20231140248582  </t>
  </si>
  <si>
    <t>28-09-2023 06:28 AM	Archivar	Ronny Estiven Romero Velandia	se delega al funcionario RONNY ROMERO para realizar visita</t>
  </si>
  <si>
    <t>Tabla FANO</t>
  </si>
  <si>
    <t>Cesar</t>
  </si>
  <si>
    <t>SANDRA PATRICIA MEJIA GOMEZ /  CBV curumi</t>
  </si>
  <si>
    <t>CAC: SOLICITA ASESORIA JURIDICA POR PROBELMAS INTERNOS </t>
  </si>
  <si>
    <t>20231140248652  </t>
  </si>
  <si>
    <t>Cundinamarca</t>
  </si>
  <si>
    <t>LUIS FELIPE TRIANA CASALLAS </t>
  </si>
  <si>
    <t>CAC: Remite derecho de petición solicitando información de los cursos de bomberos que están realizando en el Cuerpo de Bomberos Voluntarios de Chocontá - Cundinamarca </t>
  </si>
  <si>
    <t>Edgar Alexander Maya Lopez </t>
  </si>
  <si>
    <t>20231140248662  </t>
  </si>
  <si>
    <t>COMCE  </t>
  </si>
  <si>
    <t>CAC: Solicita información sobre la situación en las estaciones de servicio EDS </t>
  </si>
  <si>
    <t>20231140248772  </t>
  </si>
  <si>
    <t>CESAR AUGUSTO LEON TRIANA / FISCALIA GENERAL</t>
  </si>
  <si>
    <t>CAC: Solicitud Información dentro N.C 110016000101202310067  </t>
  </si>
  <si>
    <t>20231140248902  </t>
  </si>
  <si>
    <t>CESAR PARDO  </t>
  </si>
  <si>
    <t>20231140248912  </t>
  </si>
  <si>
    <t>WILSON HOYOS ORTEGA /  VEEDURIA</t>
  </si>
  <si>
    <t>CAC: Solicita información sobre contratos de prestación de servicios. </t>
  </si>
  <si>
    <t>ALFREDO JOSE FLOREZ OTERO </t>
  </si>
  <si>
    <t>GESTIÓN CONTRACTUAL </t>
  </si>
  <si>
    <t>20231140248952  </t>
  </si>
  <si>
    <t>TITO MANUEL GONGORA  / CBV IBAGUE</t>
  </si>
  <si>
    <t>CAC: Remite consulta jurídica sobre la doble militancia.  </t>
  </si>
  <si>
    <t>20231140249032  </t>
  </si>
  <si>
    <t>Cordoba</t>
  </si>
  <si>
    <t>CUERPO DE BOMBEROS VOLUNTARIOS DE CHINÚ CHINÚ  </t>
  </si>
  <si>
    <t>CAC. COMUNICADO, SITUACIÓN ACTUAL BOMBEROS VOLUNTARIOS CHINÚ </t>
  </si>
  <si>
    <t>20231140249192  </t>
  </si>
  <si>
    <t>CUERPO DE BOMBEROS VOLUNTARIOS DE COTA CUNDINAMARCA  </t>
  </si>
  <si>
    <t>CAC. Solicitud de asesoría para el Nuevo Cuerpo de Bomberos Voluntarios Cota.  </t>
  </si>
  <si>
    <t>20231140249202  </t>
  </si>
  <si>
    <t>ANGELA DANIELA PALACIOS QUINTERO </t>
  </si>
  <si>
    <t>CAC: Solicita Información sobre las Capacidades Técnicas y Operativas del Cuerpo de Bomberos Voluntarios de Nuquí, Chocó, y Cuerpos de Bomberos Cercanos </t>
  </si>
  <si>
    <t>Luis Alberto Valencia Pulido </t>
  </si>
  <si>
    <t>20231140249222  </t>
  </si>
  <si>
    <t>JOSE PACHECO MEJIA </t>
  </si>
  <si>
    <t>CAC: Solicita el listado de sedes oficiales a nivel nacional a fecha agosto del 2023 </t>
  </si>
  <si>
    <t>20231140249252  </t>
  </si>
  <si>
    <t>25-09-2023 10:42 AM	Archivar	KEYLA YESENIA CORTES RODRIGUEZ	Se da respuesta para fines pertinentes</t>
  </si>
  <si>
    <t>Word</t>
  </si>
  <si>
    <t>Documento sin firma</t>
  </si>
  <si>
    <t>Atlantico</t>
  </si>
  <si>
    <t>ADRIANA ARELLANA MALDONADO </t>
  </si>
  <si>
    <t>CAC: Solicita información art. 23 C.N. con respecto al Proceso de Inspección, vigilancia y control Cuerpo de Bomberos Voluntario de Galapa – Atlántico, radicado N° 20213800074502 de 03 de mayo de 2.021. </t>
  </si>
  <si>
    <t>JUAN JOSE MALVEHY GARCIA  </t>
  </si>
  <si>
    <t>20231140249262  </t>
  </si>
  <si>
    <t>Sucre</t>
  </si>
  <si>
    <t>EDGAR CARDENAS PASTRANA DELEGDAO DEPARTAMENTAL DE SUCRE </t>
  </si>
  <si>
    <t>CAC: Remite el informe sobre el estado actual de los bomberos de Sucre </t>
  </si>
  <si>
    <t xml:space="preserve">	Julio Cesar Garcia Triana</t>
  </si>
  <si>
    <t>20231140249292  </t>
  </si>
  <si>
    <t>VEEDOR CIUDADANO ANONIMO  </t>
  </si>
  <si>
    <t>CAC: Derecho de petición referente a la orden de compra 115660 UAE - DIRECCION NACIONAL DE BOMBEROS </t>
  </si>
  <si>
    <t>20231140249372  </t>
  </si>
  <si>
    <t>HERNAN GUILLERMO VALCARCEL RUDA /  Alcaldia Boavita</t>
  </si>
  <si>
    <t>CAC: Solicita asesoría técnica para la creación del cuerpo de bomberos. </t>
  </si>
  <si>
    <t>20231140249422  </t>
  </si>
  <si>
    <t>ASESORIA Y CONSULTORIA INNOVACCION ASESORIA Y CONSULTORIA INNOVACCION  </t>
  </si>
  <si>
    <t>CAC: SOLICITUD DE INFORMACION COBRO TARIFAS DE INSPECCION DE SEGURIDAD </t>
  </si>
  <si>
    <t>20231140249442  </t>
  </si>
  <si>
    <t>Radicacion directa</t>
  </si>
  <si>
    <t>EVER ORLANDO ALFONSO SEPULVEDA </t>
  </si>
  <si>
    <t>RD. Derecho de petición - Previo reporte de proceso disciplinario FREDY ALEXANDER PACHÓN CANO - Radicación anterior 20232110079687 - 20231140220402 </t>
  </si>
  <si>
    <t>Massiel Mendez </t>
  </si>
  <si>
    <t>20231140249462  </t>
  </si>
  <si>
    <t>DORIAN MARTIEZ  </t>
  </si>
  <si>
    <t>CAC: REMITE DERECHO DE PETICIÓN </t>
  </si>
  <si>
    <t>20231140249562  </t>
  </si>
  <si>
    <t>CAC: AF-DNBC-8 Solicitud de reiteración de información </t>
  </si>
  <si>
    <t>20231140249582  </t>
  </si>
  <si>
    <t>18-09-2023 15:10 PM	Archivar	Maria del Consuelo Arias Prieto	se archiva</t>
  </si>
  <si>
    <t>CUERPO DE BOMBEROS VOLUNTARIOS DE MONIQUIRA  </t>
  </si>
  <si>
    <t>CAC. HOJAS DE VIDA CBV MONIQUIRA </t>
  </si>
  <si>
    <t>20231140249592  </t>
  </si>
  <si>
    <t>CONTRALORIA DELAGA PARA INFRAESTRUCTORA PABLO ANDRES RODRIGUEZ MARTINEZ  </t>
  </si>
  <si>
    <t>CAC. Solicitud Información – Proceso Atención Denuncia 2022-249899-82111-D - Radicado 2022ER01455824 del 07/09/2022 </t>
  </si>
  <si>
    <t>20231140249752  </t>
  </si>
  <si>
    <t>UNIDAD ADMINISTRATIVA ESPECIAL CUERPO OFICIAL DE BOMBEROS DE BOGOTA UAECOB  </t>
  </si>
  <si>
    <t>CAC. Solicitud de acta Acta No. 003 del 13 de mayo de 2022 - Junta Nacional de Bomberos de 2023 </t>
  </si>
  <si>
    <t>DIRECTOR GENERAL</t>
  </si>
  <si>
    <t>20231140249772  </t>
  </si>
  <si>
    <t xml:space="preserve">	20231000095251</t>
  </si>
  <si>
    <t>25-09-2023 10:44 AM	Archivar	DIRECTOR GENERAL	SE ARCHIVA SE CONTESTO CON RADICADO 20231000095251 POR CORREO ELECTRONICO</t>
  </si>
  <si>
    <t>ALCALDÍA DE SANTIAGO DE TOLU  </t>
  </si>
  <si>
    <t>CAC. Solicitud de información convenio de cooperación CO – 157 de 2020 </t>
  </si>
  <si>
    <t>Andrés Fernando Muñoz Cabrera </t>
  </si>
  <si>
    <t>20231140249782  </t>
  </si>
  <si>
    <t>CONTRALORIA GENERAL DE LA NACIÓN ATENCIÓN CIUDADANIA  </t>
  </si>
  <si>
    <t>CAC. RAD 2023EE0154716 Solicitud Información – Proceso Atención Denuncia 2022-249899-82111-D - Radicado 2022ER01455824 del 07/09/2022 - Notificar respuesta a: cgr@contraloria.gov.co - carolina.sanchez@contraloria.gov.co </t>
  </si>
  <si>
    <t>20231140249842  </t>
  </si>
  <si>
    <t>JANNETTE CECILIA MAZO MEJIA </t>
  </si>
  <si>
    <t>CAC. Consulta sobre certificaciones de seguridad </t>
  </si>
  <si>
    <t>ALVARO OCTAVIO GUTIERREZ ALEGRIA</t>
  </si>
  <si>
    <t>20231140249862  </t>
  </si>
  <si>
    <t>26-09-2023 15:12 PM	Archivar	ALVARO OCTAVIO GUTIERREZ ALEGRIA	Se da respuesta por correo electrónico</t>
  </si>
  <si>
    <t>ENRIQUE BLANCO  </t>
  </si>
  <si>
    <t>CAC: Solicita información sobre cuantos bomberos voluntarios están inscritos en la RUE del Cuerpo de Bomberos Voluntarios de Usiacuri. </t>
  </si>
  <si>
    <t>20231140249972  </t>
  </si>
  <si>
    <t>03-10-2023 10:10 AM	Archivar	KEYLA YESENIA CORTES RODRIGUEZ	Se da respuesta para fines pertinentes</t>
  </si>
  <si>
    <t>YECENIA MEJIA RODRIGUEZ </t>
  </si>
  <si>
    <t>CAC: Solicitud de interpretación y Claridad del artículo 10 de la resolución 1127 del 2018. </t>
  </si>
  <si>
    <t>20231140249992  </t>
  </si>
  <si>
    <t>Cauca</t>
  </si>
  <si>
    <t>JUAN CARLOS GAÑAN MURILLO  /  cbv popayan</t>
  </si>
  <si>
    <t>CAC: ANALISIS Y SOLICITUD DE INTERVENCION EN TORNO AL PROYECTO DE LEY DE REFORMA A LA LEY DE BOMBEROS DEL REPRESENTANTE SR. JOSE OCTAVIO CARDONA LEON PRYECTO 043 DE 2023 CAMARA DE REPRESENTANTES </t>
  </si>
  <si>
    <t>20231140250002  </t>
  </si>
  <si>
    <t>CAC: Remite precisiones respecto a respuesta recibida referente a Queja contra Luisa Maria Mendoza </t>
  </si>
  <si>
    <t>20231140250012  </t>
  </si>
  <si>
    <t>KATHERINE PEDROZA  /  contraloria general</t>
  </si>
  <si>
    <t>CAC: Solicitud de información AF-DNBC-09 VIG 2022 en desarrollo de la Auditoría Financiera  </t>
  </si>
  <si>
    <t>20231140250062  </t>
  </si>
  <si>
    <t>KATHERINE PEDROZA  / contraloria general</t>
  </si>
  <si>
    <t>CAC: Solicitud de información AF-DNBC-10 VIG 2022 en desarrollo de la Auditoría Financiera </t>
  </si>
  <si>
    <t>20231140250162  </t>
  </si>
  <si>
    <t>MARIA VARGAS PEÑA </t>
  </si>
  <si>
    <t>CAC: Solicita su colaboración para acceder a los registros de información relacionados con los incendios forestales ocurridos en las áreas protegidas de PNNC entre los años 2000 y 2023, </t>
  </si>
  <si>
    <t>20231140250222  </t>
  </si>
  <si>
    <t>03-10-2023 10:11 AM	Archivar	KEYLA YESENIA CORTES RODRIGUEZ	se da respuesta vía correo electrónico para fines pertinentes</t>
  </si>
  <si>
    <t>ELIANA ANDREA MOLANO </t>
  </si>
  <si>
    <t>CAC: Remite derecho de petición referente a ascensos </t>
  </si>
  <si>
    <t>20231140250252  </t>
  </si>
  <si>
    <t>LIGIA MESA MESA </t>
  </si>
  <si>
    <t>CAC: Remite Derecho de petición  </t>
  </si>
  <si>
    <t>20231140250262  </t>
  </si>
  <si>
    <t>REINEL PUERTA CASTAÑO </t>
  </si>
  <si>
    <t>CAC: DERECHO DE PETICIÓN SOLICITUD DE DOCUMENTOS </t>
  </si>
  <si>
    <t>20231140250282  </t>
  </si>
  <si>
    <t>Huila</t>
  </si>
  <si>
    <t>EDINSON FERNANDEZ  /  DELEGADO DEPARTAMENTAL</t>
  </si>
  <si>
    <t>CAC: Solicita copia del proceso de Inspección Vigilancia y Control en el Cuerpo de Bomberos Voluntarios de Palestina. </t>
  </si>
  <si>
    <t>20231140250322  </t>
  </si>
  <si>
    <t>JORGE ELIECER TORRES TORRES /  cbv cimiktarra</t>
  </si>
  <si>
    <t>CAC: Solicita apoyo y acompañamiento jurídico ante la situación interna administrativa del cuerpo de bomberos de Cimitarra </t>
  </si>
  <si>
    <t>20231140250432  </t>
  </si>
  <si>
    <t>CAC: Solicitud de información AF-DNBC-011 VIG 2022 En desarrollo de la Auditoría Financiera  </t>
  </si>
  <si>
    <t>20231140250462  </t>
  </si>
  <si>
    <t>02-10-2023 11:43 AM	Archivar	Maria del Consuelo Arias Prieto	SE ARCHIVA</t>
  </si>
  <si>
    <t>HENRRY HERRERA VIÑA /  ALCALDIA ALVARADO</t>
  </si>
  <si>
    <t>CAC: Solicitud de Requisitos para proyecto de Cofinanciación de la Nueva estación Cuerpo de Bomberos Municipio de Alvarado </t>
  </si>
  <si>
    <t>20231140250572  </t>
  </si>
  <si>
    <t>OSCAR MARINO REYES BARBOSA /  CBV ZARZAL </t>
  </si>
  <si>
    <t>CAC: Remite copia oficio dirigido a la JNBC - Solicitud copia de acta o aval concedido para ascenso del señor Alberto Agudelo Sanz en el grado de capitán correspondiente al año 2012. </t>
  </si>
  <si>
    <t>20231140250702  </t>
  </si>
  <si>
    <t>PAOLA ANDREA PEÑA SALDARRIAGA  /  FISCALIA GENERAL</t>
  </si>
  <si>
    <t>CAC: Traslado Derecho de Petición 2023-281141-82111-SE  </t>
  </si>
  <si>
    <t>20231140250832  </t>
  </si>
  <si>
    <t>CUERPO DE BOMBEROS VOLUNTARIOS SUAREZ CUERPO DE BOMBEROS VOLUNTARIOS SUAREZ  </t>
  </si>
  <si>
    <t>CAC: Solicita asesoría jurídica por el no pago del mes de agosto por parte de la alcaldía a los bomberos voluntarios de Suarez.  </t>
  </si>
  <si>
    <t>Andrea Bibiana Castañeda Durán  </t>
  </si>
  <si>
    <t>20231140250852  </t>
  </si>
  <si>
    <t>HUMBERTO LUIS GARCIA CNSC </t>
  </si>
  <si>
    <t>CAC: Remisión por competencia queja nombramiento Viviana González </t>
  </si>
  <si>
    <t>MARYOLY DIAZ </t>
  </si>
  <si>
    <t>GESTIÓN TALENTO HUMANO </t>
  </si>
  <si>
    <t>20231140250922  </t>
  </si>
  <si>
    <t>JUAN GABRIEL ZAMUDIO VASQUEZ </t>
  </si>
  <si>
    <t>CAC: Derecho de petición solicitando copia del acta de liquidación del contrato 115 de 2017 </t>
  </si>
  <si>
    <t>20231140250982  </t>
  </si>
  <si>
    <t>JAVIER FRANCISCO OLEA BLANQUICET  / ALCALDIA DE MOÑITOS</t>
  </si>
  <si>
    <t>CAC: SOLICITUD DE ACOMPAÑAMIENTO Y ASESORIA PARA LA CREACION DE CUERPO DE BOMBEROS VOLUNTARIOS DEL MUNICIPIO DE MOÑITOS </t>
  </si>
  <si>
    <t>Orlando Murillo Lopez </t>
  </si>
  <si>
    <t>20231140251042  </t>
  </si>
  <si>
    <t>Bolivar</t>
  </si>
  <si>
    <t>PROCURADURIA PROVINCIAL DE CARTAGENA  </t>
  </si>
  <si>
    <t>CAC: Practica de Pruebas/ Indagación Previa IUS-E-2023-395304 IUC-D-2023-3118407 </t>
  </si>
  <si>
    <t>20231140251052  </t>
  </si>
  <si>
    <t xml:space="preserve">	20232110095761</t>
  </si>
  <si>
    <t>Caqueta</t>
  </si>
  <si>
    <t>NICOLAS SANTIAGO LOZANO RAMIREZ </t>
  </si>
  <si>
    <t>CAC: traslado comunicación CBV El Doncello sobre solicitud de apoyo para traer máquina extintora donada por parte de la Embajada de Japón </t>
  </si>
  <si>
    <t>20231140251282  </t>
  </si>
  <si>
    <t>CONCEJAL JUAN CESAR VALENCIA ARBOLEDA </t>
  </si>
  <si>
    <t>CAC: Solicita apoyo con capacitaciones </t>
  </si>
  <si>
    <t>20231140251462  </t>
  </si>
  <si>
    <t>YESITH PAJARO  </t>
  </si>
  <si>
    <t>CAC: Solicita información sobre carnetización </t>
  </si>
  <si>
    <t>Edwin Alfonso Zamora Oyola </t>
  </si>
  <si>
    <t>GESTIÓN DE TECNOLOGÍA E INFORMACIÓN </t>
  </si>
  <si>
    <t>20231140251562  </t>
  </si>
  <si>
    <t>EDGAR OSPINA PRADO /  cbv candelaria</t>
  </si>
  <si>
    <t>CAC: Solicita información sobre requisitos para aspirar al cargo de comandante. </t>
  </si>
  <si>
    <t>20231140251572  </t>
  </si>
  <si>
    <t>Meta</t>
  </si>
  <si>
    <t>KAROL YICEL CLAVIJO ROA </t>
  </si>
  <si>
    <t>CAC: Solicita información respecto al pago de seguridad social  </t>
  </si>
  <si>
    <t>20231140251632  </t>
  </si>
  <si>
    <t>CAC: Solicitud de información AF-DNBC-013 VIG 2022 </t>
  </si>
  <si>
    <t>20231140251642  </t>
  </si>
  <si>
    <t>CAC: Solicitud de información AF-DNBC-014 VIG 2022 </t>
  </si>
  <si>
    <t>20231140251652  </t>
  </si>
  <si>
    <t>OSCAR ANTONIO OCHOA DIEZ </t>
  </si>
  <si>
    <t>CAC: Solicita información sobre la ley de seguridad humana e incendios </t>
  </si>
  <si>
    <t>20231140251662  </t>
  </si>
  <si>
    <t>JUAN PABLO BABATIVA BASTIDAS </t>
  </si>
  <si>
    <t>CAC: Solicita información sobre los requisitos para ser bombero </t>
  </si>
  <si>
    <t>20231140251682  </t>
  </si>
  <si>
    <t>KAREN PEREZ MARCHENA </t>
  </si>
  <si>
    <t>20231140251772  </t>
  </si>
  <si>
    <t>Caldas</t>
  </si>
  <si>
    <t>ALEJANDRA MARIN QUINTERO / GOBERNACION CALDAS</t>
  </si>
  <si>
    <t>CAC: Consulta sobre la conformación del comité de evaluación de ascensos </t>
  </si>
  <si>
    <t>20231140251892  </t>
  </si>
  <si>
    <t>CUERPO DE BOMBEROS VOLUNTARIOS DE CHINCHINA  </t>
  </si>
  <si>
    <t>CAC. Solicitud al área jurídica de la DNBC - Benemérito Cuerpo de Bomberos Voluntarios de Chinchiná - Caldas </t>
  </si>
  <si>
    <t>20231140251992  </t>
  </si>
  <si>
    <t>MARTIN AUGUSTO DURAN CESPEDES /  ALCALDIA MANIZALES</t>
  </si>
  <si>
    <t>CAC: Denuncia por Irregularidad en Ascensos y Grados Delegación Departamental de Bomberos de Caldas. </t>
  </si>
  <si>
    <t>20231140252182  </t>
  </si>
  <si>
    <t>CALIDAD BELMIRA ANONIMO  </t>
  </si>
  <si>
    <t>CAC: Solicita información acerca de la aplicación Resolución 256 de 2014 </t>
  </si>
  <si>
    <t>20231140252212  </t>
  </si>
  <si>
    <t>JOHN JAIME RUIZ MACIAS /  CBV SIMITARRA</t>
  </si>
  <si>
    <t>CAC: SOLICITUD ACOMPAÑAMIENTO JURIDICAO AL CBV CIMITARRA </t>
  </si>
  <si>
    <t>20231140252242  </t>
  </si>
  <si>
    <t>Correo atencion ciudadano</t>
  </si>
  <si>
    <t>OLIVER PARDO REINOSO </t>
  </si>
  <si>
    <t>CAC: Remite derecho de petición solicitando copia de la información reportada al Ministerio de Hacienda y Crédito Público y el Departamento Nacional de Planeación para la construcción del Anteproyecto del Presupuesto General de la Nación del año 2024 </t>
  </si>
  <si>
    <t>María Del Pilar Arguello Ortiz</t>
  </si>
  <si>
    <t>PLANEACIÓN ESTRATEGICA</t>
  </si>
  <si>
    <t>20231140240952  </t>
  </si>
  <si>
    <t xml:space="preserve">	20231100092881</t>
  </si>
  <si>
    <t>24-08-2023 08:47 AM	Archivar	María Del Pilar Arguello Ortiz	Se contestó mediante correo electrónico el día 11 de Agosto de la presente vigencia con el siguiente número de radicado 20231100092881</t>
  </si>
  <si>
    <t>YULIANA ANDREA MAFLA GUIJARRO </t>
  </si>
  <si>
    <t>CAC. PQRS: SOLICITUD DE INFORMACIÓN - RENUNCIA CBV  </t>
  </si>
  <si>
    <t>Jorge Fabian Rodriguez Hincapie</t>
  </si>
  <si>
    <t>20231140241002  </t>
  </si>
  <si>
    <t>20232110092661- 20232110092651</t>
  </si>
  <si>
    <t>15-08-2023 23:57 PM	Archivar	Jorge Fabian Rodriguez Hincapie	Radicado DNBC N° Radicado DNBC N° 20231140241002 se contesta con el radicado de salidad 20232110092651 y se traslada por competencia al cuerpo de bomberos con el radicado 20232110092661 se notifica el 14 de agosoto de 2023 al peticionario</t>
  </si>
  <si>
    <t>KATHERINE PEDROZA  </t>
  </si>
  <si>
    <t>CAC: Solicitud de Información AF-DNBC-01 - AUDITORIA FINANCIERA </t>
  </si>
  <si>
    <t>Maria del Consuelo Arias Prieto </t>
  </si>
  <si>
    <t>20231140241112  </t>
  </si>
  <si>
    <t>07-09-2023 09:48 AM	Archivar	Maria del Consuelo Arias Prieto	SE ARCHIVA Y SE DA RESPUESTA</t>
  </si>
  <si>
    <t>COORDINACION EJECUTIVA BOMBEROS DEL TOLIMA  </t>
  </si>
  <si>
    <t>Entidad bomberil</t>
  </si>
  <si>
    <t>CAC. Asesoría Jurídica - Concepto procedencia o no de recursos al concepto emitido por el comite de ascensos para oficiales </t>
  </si>
  <si>
    <t>20231140241122  </t>
  </si>
  <si>
    <t xml:space="preserve">	20232110093351</t>
  </si>
  <si>
    <t>Quindio</t>
  </si>
  <si>
    <t>JAVIER RAMIREZ FLOREZ / Coordinador ejecutivo</t>
  </si>
  <si>
    <t>CAC: SOLICITUD CONCEPTO CREACIÓN FONDO DEPARTAMENTAL DE BOMBEROS PARA EL QUINDIO </t>
  </si>
  <si>
    <t>20231140241152  </t>
  </si>
  <si>
    <t>10-08-2023 09:18 AM	Archivar	Andrea Bibiana Castañeda Durán	SE DIO TRÁMITE CON RAD. 20232110092361 ENVIADO EL 10/8/23</t>
  </si>
  <si>
    <t>CAROLINA SANCHEZ  / CONTRALORIA GENERAL</t>
  </si>
  <si>
    <t>CAC: Resultados Proceso Atención Denuncia 2022-252859- 82111-D / Radicado 2022ER0169690 del 10/10/2022 </t>
  </si>
  <si>
    <t>María Del Pilar Arguello Ortiz </t>
  </si>
  <si>
    <t>20231140241162  </t>
  </si>
  <si>
    <t xml:space="preserve">	20231100093461</t>
  </si>
  <si>
    <t>CAC. Solicitud de información - Auditoria Financiera - AF-DNBC-02  </t>
  </si>
  <si>
    <t>DIANA CATHERINE GONZALEZ MOLANO </t>
  </si>
  <si>
    <t>20231140241302  </t>
  </si>
  <si>
    <t>ANGIE NATALIA ACEVEDO HERRERA </t>
  </si>
  <si>
    <t>CAC: Remite Derecho de petición -Solicitud información Uso del Suelo - Bomberos </t>
  </si>
  <si>
    <t xml:space="preserve">	Jorge Fabian Rodriguez Hincapie</t>
  </si>
  <si>
    <t>20231140241372  </t>
  </si>
  <si>
    <t>15-08-2023 23:57 PM	Archivar	Jorge Fabian Rodriguez Hincapie	el radicado 20231140241372 se contesto con el radicado de salida 20232110092761 y se notifico el 14 de agosto de 2023</t>
  </si>
  <si>
    <t>CAC: Remite oficio 2023EE0127215 - Solicitud Información Proceso Atención Denuncia 2022-252859-82111-D / Radicado 2022ER0169690 del 10/10/2022 </t>
  </si>
  <si>
    <t>20231140241382  </t>
  </si>
  <si>
    <t xml:space="preserve">	20231000092771</t>
  </si>
  <si>
    <t>15-09-2023 14:43 PM	Archivar	GERMAN MAURICIO MARQUEZ RUIZ	Requerimiento de contraloria se dio respuesta dentro del termino y se envió la información solicitada.</t>
  </si>
  <si>
    <t>CUERPO DE BOMBEROS VOLUNTARIOS DE YOPAL  </t>
  </si>
  <si>
    <t>CAC: Solicita concepto indicando si una asociación supradepartamental de municipios puede asumir el servicio de bomberos. </t>
  </si>
  <si>
    <t>20231140241542  </t>
  </si>
  <si>
    <t>28-08-2023 12:50 PM	Archivar	Andrea Bibiana Castañeda Durán	SE DIO TRÁMITE CON RAD. 20232110093391 ENVIADO EL 28/8/23 CON EL CUAL SE SOLICITÓ A ASOSUPRO INFORMACIÓN</t>
  </si>
  <si>
    <t>JAVIER RAMIREZ FLOREZ / coordinador ejecutivo</t>
  </si>
  <si>
    <t>CAC. AMPLIACIÓN CONCEPTO CREACION DE FONDO DEPARTAMENTAL DE BOMBEROS PARA EL QUINDIO  </t>
  </si>
  <si>
    <t>20231140241632  </t>
  </si>
  <si>
    <t xml:space="preserve">	20232110094011</t>
  </si>
  <si>
    <t>Extemporanea</t>
  </si>
  <si>
    <t>01-09-2023 10:24 AM	Archivar	Andrea Bibiana Castañeda Durán	SE SIO TRÁMITE CON RAD. 20232110094011 ENVIADO EL 1/9/23</t>
  </si>
  <si>
    <t>JOHN JAIME RUIZ MACIAS / GOBERNACION SANTANDER</t>
  </si>
  <si>
    <t>CAC: SOLICITA ACCESO A INFORMACION CON RESPECTO A LA SOLICITUD DEL SARGENTO OMAR ANDRES PÉREZ HERNÁNDEZ DEL CBV RIONEGRO </t>
  </si>
  <si>
    <t>20231140241772  </t>
  </si>
  <si>
    <t xml:space="preserve">	20232150093701</t>
  </si>
  <si>
    <t>15-09-2023 14:37 PM	Archivar	Julio Cesar Garcia Triana	se envia el 15 de septiembre de 2023 por el correo de respuestas de atencion al ciudadano</t>
  </si>
  <si>
    <t>PROCURADURIA DELEGADA PARA LA VIGILANCIA PREVENTIVA DE LA FUNCIóN PúBLICA  </t>
  </si>
  <si>
    <t>CAC: Solicitud de información frente a la “RESPUESTA A OFICIO NT2022RS000419 REFERENCIA: CNT2022RE001152 - 2812 1541” radicado por Edgardo Mandón Arenas  </t>
  </si>
  <si>
    <t>SANTIAGO GARCIA H </t>
  </si>
  <si>
    <t>20231140241812  </t>
  </si>
  <si>
    <t>20221140205382 /20233100094561</t>
  </si>
  <si>
    <t>12-09-2023 17:14 PM	Archivar	SANTIAGO GARCIA H	Se dio trámite junto con el radico de entrada No. 20221140205382</t>
  </si>
  <si>
    <t>JOSE TABARES SIERRA </t>
  </si>
  <si>
    <t>CAC: Solicita la corrección de los datos personales ante el Cuerpo de Bomberos Voluntarios de Aguadas, Caldas.  </t>
  </si>
  <si>
    <t xml:space="preserve">	KEYLA YESENIA CORTES RODRIGUEZ</t>
  </si>
  <si>
    <t>20231140241852  </t>
  </si>
  <si>
    <t>24-08-2023 15:42 PM	Archivar	KEYLA YESENIA CORTES RODRIGUEZ	Se da respuesta para fines pertinentes.</t>
  </si>
  <si>
    <t>Procedimiento incorrecto</t>
  </si>
  <si>
    <t>MINISTERIO DE INDUSTRIA Y TURISMO ( MINCIT ) HERNAN ALONSO ZUÑIGA DIRECTOR DE REGULACIÓN </t>
  </si>
  <si>
    <t>CAC. Comunicación de respuesta - Solicitud de información estadística  </t>
  </si>
  <si>
    <t>20231140241892  </t>
  </si>
  <si>
    <t>11-08-2023 15:11 PM	Archivar	KEYLA YESENIA CORTES RODRIGUEZ	se da respuesta vía correo electrónico para fines pertinentes.</t>
  </si>
  <si>
    <t>Magdalena</t>
  </si>
  <si>
    <t>ANDREA PAOLA MARQUEZ  </t>
  </si>
  <si>
    <t>CAC: Remite solicitud de revisión de pagos pendientes por contrato de aprendiz en el Cuerpo de Bomberos Voluntarios de Nueva Granada </t>
  </si>
  <si>
    <t>20231140242102  </t>
  </si>
  <si>
    <t>28-08-2023 13:42 PM	Archivar	Andrea Bibiana Castañeda Durán	SE ENVIÓ POR CORREO ELECTRÓNICO EL DÍA 14/8/23 QUE ENVIARA DOCUMENTO COMPLEMENTANDO LA SOLICITUD, Y LA PETICIONARIA INFORMÓ QUE YA SE HABÍA PAGADO LAS SUMAS DE DINERP QUE MOTIVABAN LA PETICIÓN.</t>
  </si>
  <si>
    <t>JORGE ENRIQUE THOLA OCHOA </t>
  </si>
  <si>
    <t>CAC. Derecho de petición – Estado actual como unidad Bomberil en el cuerpo de bomberos de la Plata Huila </t>
  </si>
  <si>
    <t>20231140242202  </t>
  </si>
  <si>
    <t>11-08-2023 14:37 PM	Archivar	KEYLA YESENIA CORTES RODRIGUEZ	se da respuesta vía correo electrónico el día 11 de agosto para fines pertinentes</t>
  </si>
  <si>
    <t>CUERPO DE BOMBEROS VOLUNTARIOS DE ANSERMA Carlos Alberto Castrillón Restrepo  </t>
  </si>
  <si>
    <t>CAC: SOLICITA SE EXPIDA CONCEPTO JURIDICO DE ACUERDO A CONVERSACIÓN TELÉFONICA DEL 3 DE AGOSTO  </t>
  </si>
  <si>
    <t>20231140242292  </t>
  </si>
  <si>
    <t>28-08-2023 13:07 PM	Archivar	Andrea Bibiana Castañeda Durán	SE DIO TRÁMITE CON RAD. 20232110093401 ENVIADO EL 28/8/23</t>
  </si>
  <si>
    <t>JAIRO SILVA CABALLERO CBV GUAPOTA </t>
  </si>
  <si>
    <t>CAC: Remite consulta sobre la veracidad del reconocimiento que la Dirección Nacional de Bomberos de Colombia otorga a la Escuela de Bomberos de Cundinamarca - ESBOCUM para impartir formación y certificar en la Carrera Técnica Laboral por Competencias en Bombero.  </t>
  </si>
  <si>
    <t xml:space="preserve">Edgar Alexander Maya Lopez </t>
  </si>
  <si>
    <t>20231140242352  </t>
  </si>
  <si>
    <t>CRISTINA ISABEL JIMENEZ  </t>
  </si>
  <si>
    <t>CAC:REMTIE CONSULTA RESPECTO AL PROCEDER DEL REVISOR FISCAL EN LOS CUERPOS DE BOMBEROS </t>
  </si>
  <si>
    <t>Jorge Fabian Rodriguez Hincapie </t>
  </si>
  <si>
    <t>20231140242362  </t>
  </si>
  <si>
    <t xml:space="preserve">	20232110093761</t>
  </si>
  <si>
    <t>06-09-2023 15:10 PM	Archivar	Jorge Fabian Rodriguez Hincapie	Radicado DNBC N° 20231140242362, se contesto con el radicado de salida 20232110093761, se notifica el 30 de agosto de 2023</t>
  </si>
  <si>
    <t>WILSON PEREZ ARDILA </t>
  </si>
  <si>
    <t>CAC: REMITE DERECHO DE PETICIÓN REFERENTE A ASCENSOS </t>
  </si>
  <si>
    <t>20231140242492  </t>
  </si>
  <si>
    <t>22-08-2023 09:24 AM	Archivar	Andrea Bibiana Castañeda Durán	SE DIO TRÁMITE CON RAD. 20232110092991 ENVIADO EL 22/08/23</t>
  </si>
  <si>
    <t>ADRIANA CALVACHI ARCINIEGAS</t>
  </si>
  <si>
    <t>CAC: Traslado por competencia Radicado No 05EE2023120300000040659 Presuntas irregularidades de bomberos voluntarios de Buenaventura. </t>
  </si>
  <si>
    <t>Arbey Hernan Trujillo Mendez </t>
  </si>
  <si>
    <t>20231140242522  </t>
  </si>
  <si>
    <t xml:space="preserve">	20232150094711 20232150094091 </t>
  </si>
  <si>
    <t>18-09-2023 10:55 AM	Archivar	Arbey Hernan Trujillo Mendez	Se da respuesta a través del correo respuestas atención ciudadano con oficio DNBC No. 20232150094091 el día 13/09/2023.</t>
  </si>
  <si>
    <t>Sin evidencia de envío respuesta</t>
  </si>
  <si>
    <t>CUERPO DE BOMBEROS VOLUNTARIOS DE COVEÑAS - SUCRE  </t>
  </si>
  <si>
    <t>CAC: SOLICITA CONCEPTO JURIDICO REFERENTE AL FORTALECIMIENTO EN PREVENCIÓN Y ATENCIÓN DE DESASTRES </t>
  </si>
  <si>
    <t>20231140242562  </t>
  </si>
  <si>
    <t>11-08-2023 09:10 AM	Archivar	Andrea Bibiana Castañeda Durán	SE DIO TRÁMITE CON RAD. 20232110092871 ENVIADO EL 11/08/23 CON EL CUAL SE REQUIRIÓ A LA ALCALDÍA PARA LA CONTRATACIÓN CON BASE EN LAS EXCEPCIONES QUE DISPONE LA LEY DE GARANTÍAS ELECTORALES</t>
  </si>
  <si>
    <t>OCTAVIO VELEZ HERRERA / cbv villanueva</t>
  </si>
  <si>
    <t>CAC: Solicita concepto sobre reconocimiento de bomberos. </t>
  </si>
  <si>
    <t>OCTAVIO VELEZ HERRERA</t>
  </si>
  <si>
    <t>20231140242632  </t>
  </si>
  <si>
    <t>20-09-2023 12:24 PM	Archivar	ALVARO OCTAVIO GUTIERREZ ALEGRIA	Se responde por coreo electrónico y se deja evidencia.</t>
  </si>
  <si>
    <t>Correo</t>
  </si>
  <si>
    <t>SI</t>
  </si>
  <si>
    <t>Se remite la respuesta vía correo electrónico</t>
  </si>
  <si>
    <t>JESUS MANUEL CASTRO CAICEDO </t>
  </si>
  <si>
    <t>CAC: Solicita acompañamiento presencial en la institución para la elección del consejo de dignatarios y realiza varias consultas </t>
  </si>
  <si>
    <t>20231140242652  </t>
  </si>
  <si>
    <t xml:space="preserve">	20232150093711</t>
  </si>
  <si>
    <t>08-09-2023 14:42 PM	Archivar	Julio Cesar Garcia Triana	SE ENVIA EL 08 DE SEPTIEMBRE DE 2023 POR EL CORREO DE RESPUESTAS DE ATENCION AL CIUDADANO</t>
  </si>
  <si>
    <t>ANDRES DAVID FAJARDO HERNANDEZ </t>
  </si>
  <si>
    <t>CAC. Solicitud de información - Histórico de incendios Colombia 2010-2023 </t>
  </si>
  <si>
    <t>20231140242672  </t>
  </si>
  <si>
    <t>24-08-2023 15:19 PM	Archivar	KEYLA YESENIA CORTES RODRIGUEZ	se da respuesta vía correo electrónico para fines pertinentes.</t>
  </si>
  <si>
    <t>YEISSON JAVIER RUBIANO GUTIERREZ </t>
  </si>
  <si>
    <t>CAC: Remite Derecho de petición solicitando información bomberil de los departamentos de Caquetá, Cauca, Huila, Meta y Tolima. </t>
  </si>
  <si>
    <t>20231140242732  </t>
  </si>
  <si>
    <t>06-09-2023 15:17 PM	Archivar	Jorge Fabian Rodriguez Hincapie	Radicado DNBC N° 20231140242732, se contesto con el radicado de salida 20232110093781, se remitió el oficio al ciudadano el 01 de septiembre de 2023</t>
  </si>
  <si>
    <t>CAC. DERECHO DE PETICION WILSON PEREZ ARDILA </t>
  </si>
  <si>
    <t>20231140242822  </t>
  </si>
  <si>
    <t>28-08-2023 12:57 PM	Archivar	Andrea Bibiana Castañeda Durán	SE DIO TRÁMITE CON RAD. 20232110093411 ENVIADO EL 28/8/23</t>
  </si>
  <si>
    <t>MANUEL ENRIQUE SALAZAR HERNANDEZ DELEGADO DEPARTAMENTAL SANTANDER  </t>
  </si>
  <si>
    <t>CAC: Solicitud respetuosa consagrada en la constitución política de Colombia y reglamentada bajo la ley 1755 de 2015 - REF IVC </t>
  </si>
  <si>
    <t>20231140242852  </t>
  </si>
  <si>
    <t xml:space="preserve">	20232150093451</t>
  </si>
  <si>
    <t>04-09-2023 10:09 AM	Archivar	Julio Cesar Garcia Triana	SE ENVIA EL 28 DE AGOSTO DE 2023 POR EL CORREO DE ATENCION AL CIUDADANO AL PÉTICIONARIO</t>
  </si>
  <si>
    <t>JAVIER RACINES  </t>
  </si>
  <si>
    <t>CAC. Consulta Brigadas Emergencia  </t>
  </si>
  <si>
    <t>Beimar Mauricio Serna Duque</t>
  </si>
  <si>
    <t>20231140242872  </t>
  </si>
  <si>
    <t>11-08-2023 15:17 PM	Archivar	Beimar Mauricio Serna Duque	Se da respuesta por correo a la solicitud Consulta de Brigadas Emergencia con radicado número 20231140242872</t>
  </si>
  <si>
    <t>Sin radicado de salida</t>
  </si>
  <si>
    <t>Arauca</t>
  </si>
  <si>
    <t>HELGUI OMAR PEREZ TORRES SUBCOMANDANTE / CBV PUERTO RONDON</t>
  </si>
  <si>
    <t>CAC: Solicita asesoría sobre mecanismo para que la Administración Municipal transfiera recursos de sobre tasa bomberil a muestra cuenta Bancaria. </t>
  </si>
  <si>
    <t xml:space="preserve">	Orlando Murillo Lopez</t>
  </si>
  <si>
    <t>20231140242882  </t>
  </si>
  <si>
    <t xml:space="preserve">	20232110093271</t>
  </si>
  <si>
    <t>25-08-2023 17:50 PM	Archivar	Orlando Murillo Lopez	Se dio respuesta a las peticiones, asi mismo se adjunta documento firmado con soporte de envio de los mismos.</t>
  </si>
  <si>
    <t>NELSON ENRIQUE FLECHAS REP. LEGAL </t>
  </si>
  <si>
    <t>CACA: Remite derecho de petición referente al proceso de adquisición de equipos de impresión </t>
  </si>
  <si>
    <t>20231140242962  </t>
  </si>
  <si>
    <t>CUERPO DE BOMBEROS VOLUNTARIOS DE ANSERMA  </t>
  </si>
  <si>
    <t>CAC. Solicitud conceptos juridicos. </t>
  </si>
  <si>
    <t>20231140242992  </t>
  </si>
  <si>
    <t>28-08-2023 13:12 PM	Archivar	Andrea Bibiana Castañeda Durán	MISMA SOLICITUD DEL RAD. 20231140242292, RESPONDIDO CON RAD. 20232110093351 ENVIADO EL 28/8/23</t>
  </si>
  <si>
    <t>Radicado de salida sin imagen con firma</t>
  </si>
  <si>
    <t>VEEDOR BOMBERIL  </t>
  </si>
  <si>
    <t>CAC. Queja por nombramiento sin acreditar la experiencia requerida </t>
  </si>
  <si>
    <t>20231140243022  </t>
  </si>
  <si>
    <t>JOHN JAIME RUIZ MACIAS / Gobernacion Santander</t>
  </si>
  <si>
    <t>CAC: Solicita concepto y acompañamiento jurídico para proceso de inscripción de dignatarios del C.B.V. de Cimitarra </t>
  </si>
  <si>
    <t>20231140243042  </t>
  </si>
  <si>
    <t>28-08-2023 12:01 PM	Archivar	Andrea Bibiana Castañeda Durán	SE DIO TRÁMITE CON RAD. 20232110093511 ENVIADO EL28/08/22</t>
  </si>
  <si>
    <t>ALVARO ACERO RIOS  / CONTRALORIA GENERAL</t>
  </si>
  <si>
    <t>CAC: Remite oficio Solicitud de información. AN-85112-2022-42654. </t>
  </si>
  <si>
    <t>20231140243072  </t>
  </si>
  <si>
    <t>18-08-2023 15:48 PM	Archivar	SANTIAGO GARCIA H	Se da respuesta con el oficio radicado No. 20231000092981</t>
  </si>
  <si>
    <t>ZANDRA CALAMBAS  </t>
  </si>
  <si>
    <t>CAC: Solicita se le remitan respuestas a las denuncias presentadas el 25 de noviembre de 2022 y el 9 de diciembre de 2022  </t>
  </si>
  <si>
    <t>20231140243112  </t>
  </si>
  <si>
    <t xml:space="preserve">	20232110093621</t>
  </si>
  <si>
    <t>06-09-2023 15:28 PM	Archivar	Jorge Fabian Rodriguez Hincapie	Radicado DNBC N° 20231140243112, se contesto con el radicado de salida 20232110093621, se envió el oficio al peticionario el 30 agosto de 2023</t>
  </si>
  <si>
    <t>DANIEL MADRID BUSTAMENTE </t>
  </si>
  <si>
    <t>CAC. Derecho petición Daniel Madrid </t>
  </si>
  <si>
    <t>20231140243232  </t>
  </si>
  <si>
    <t>20-09-2023 14:27 PM	Archivar	Ronny Estiven Romero Velandia	se envió oficio a los 15 días de septiembre de 2023</t>
  </si>
  <si>
    <t>CAC. Solicitud de concepto jurídico: Fortalecimiento en la prevención y atención de emergencias.  </t>
  </si>
  <si>
    <t>20231140243272  </t>
  </si>
  <si>
    <t>22-08-2023 09:56 AM	Archivar	Andrea Bibiana Castañeda Durán	SE DIO TRÁMITE CON RAD. 20232110093161 ENVIADO EL 22/08/23</t>
  </si>
  <si>
    <t>BRIGIDO MENDOZA  / VEEDURIA</t>
  </si>
  <si>
    <t>CAC: Remite derecho de petición solicitando documentos: Oficio radicado N° 20230520003151 de junio 29 de 2023 y Circulares 0232110001574 y 20202050064291.  </t>
  </si>
  <si>
    <t>20231140243362  </t>
  </si>
  <si>
    <t xml:space="preserve">	20232110093631</t>
  </si>
  <si>
    <t>06-09-2023 15:40 PM	Archivar	Jorge Fabian Rodriguez Hincapie	Radicado DNBC N° 20231140243362, se contesto con el radicado de salida 20232110093631, se envió el oficio el 30 de agosto de 2023</t>
  </si>
  <si>
    <t>ANDREA CORZO ALVAREZ /  MINISTERIO AMBIENTE</t>
  </si>
  <si>
    <t>CAC: Solicitud de información sobre productos químicos (concentrados de espuma) para el control de incendios utilizados por la DNBC. </t>
  </si>
  <si>
    <t>20231140243402  </t>
  </si>
  <si>
    <t>EDUIN YAIR CARRILLO NAVARRO </t>
  </si>
  <si>
    <t>CAC. Radicado: 2023ER0095142 - Respuesta 2023EE0077283 - Traslado 2023EE0077287 - Solicitud de aclaración Reglamento 1066 de 2015 </t>
  </si>
  <si>
    <t>20231140243572  </t>
  </si>
  <si>
    <t>JAIME ALBERTO CALDERON GIGANTE </t>
  </si>
  <si>
    <t>CAC: DERECHO DE PETICIÓN RESPECTO A LA NORMA EN MATERIA DE ASCENSOS </t>
  </si>
  <si>
    <t>SUBDIRECCIÓN ESTRATÉGICA Y DE COORDINACIÓN BOMBERIL </t>
  </si>
  <si>
    <t>20231140243632  </t>
  </si>
  <si>
    <t>02-10-2023 15:38 PM	Archivar	Beimar Mauricio Serna Duque	Se envía respuesta por parte de atención al ciudadano con el siguiente asunto "Solicitud de Concepto"</t>
  </si>
  <si>
    <t>pdf</t>
  </si>
  <si>
    <t>Se adjunta evidencia de envío de respuesta vía correo electrónico</t>
  </si>
  <si>
    <t>FABIO PARRA ESPINOSA </t>
  </si>
  <si>
    <t>CAC. Solicitud asesoria para exponer inconformidad relacionada con el CBV Castilla La Nueva - Meta </t>
  </si>
  <si>
    <t>20231140243672  </t>
  </si>
  <si>
    <t>MARIO ANDRES CARVAJALINO /  PROCURADURIA GENERAL</t>
  </si>
  <si>
    <t>CAC: Solicita información mediante Oficio No. MAC 3391 referente al convenio del servicio público esencial de la Alcaldía de Aguachica </t>
  </si>
  <si>
    <t>SUBDIRECCIÓN ADMINISTRATIVA Y FINANCIERA</t>
  </si>
  <si>
    <t>20231140243732  </t>
  </si>
  <si>
    <t>CUERPO DE BOMBEROS VOLUNTARIOS DE NILO  </t>
  </si>
  <si>
    <t>RD. Solicitud de investigación disciplinaria. </t>
  </si>
  <si>
    <t>20231140243742  </t>
  </si>
  <si>
    <t>31-08-2023 16:24 PM	Archivar	Andrea Bibiana Castañeda Durán	SE DIO TRÁMITE CON RAD. 20232110093981 ENVIADO EL 31/08/23</t>
  </si>
  <si>
    <t>ANONIMO  </t>
  </si>
  <si>
    <t>CAC: Solicita indicación si la prueba hidráulica de tuberías de agua solo la pueden realizar los bomberos. </t>
  </si>
  <si>
    <t>Orlando Murillo Lopez</t>
  </si>
  <si>
    <t>20231140243922  </t>
  </si>
  <si>
    <t xml:space="preserve">	20232110093321</t>
  </si>
  <si>
    <t>DIANA CAROLINA CONTRERAS GOMEZ TECNICO INVESTIGADOR  FISCALIA</t>
  </si>
  <si>
    <t>CAC: Solicita información ordenada por la Fiscalía 35 Especializada de Administración Pública referente al trámite de nombramiento del señor Mauricio Ayala. </t>
  </si>
  <si>
    <t>20231140243932  </t>
  </si>
  <si>
    <t>CUERPO DE BOMBEROS OFICIALES BOGOTá UAECOB D.C. </t>
  </si>
  <si>
    <t>CAC: Informa que debido a no respuesta a la solicitud de registro del Curso Bombero Forestal CBF radicado 20231140240332, se hace necesario realizarlo sin el registro de la Dirección Nacional de Bomberos de Colombia. </t>
  </si>
  <si>
    <t xml:space="preserve">	Luisa Maria Mendoza Manrique</t>
  </si>
  <si>
    <t>20231140243992  </t>
  </si>
  <si>
    <t>16-08-2023 15:21 PM	Archivar	Luisa Maria Mendoza Manrique	RESPUESTA RADICADO 20231140243992</t>
  </si>
  <si>
    <t>JAVIER ABELARDO GUTIERREZ ALVAREZ </t>
  </si>
  <si>
    <t>CAC: Remite derecho de petición referente a la actualización para las unidades que son técnico laboral por competencias en bombero </t>
  </si>
  <si>
    <t>20231140244042  </t>
  </si>
  <si>
    <t>PERSONERIA MUNICIPAL AGUACHICA  </t>
  </si>
  <si>
    <t>CAC. Oficio N° PM-0308 Practica de pruebas previstas en el auto de fecha 24 de julio de 2023 emanado por la Procuraduría Provincial de Instrucción de Ocaña radicado IUS E-2022-320187 / IUC D-2023-3004116. </t>
  </si>
  <si>
    <t>20231140244202  </t>
  </si>
  <si>
    <t>24-08-2023 18:05 PM	Archivar	Jorge Fabian Rodriguez Hincapie	Radicado DNBC N° 202311400244202, se contesto con el radicado de salida 20232110093441 y se envio el 24 de agosto de 2023</t>
  </si>
  <si>
    <t>EDER M. CASTELLANOS SANABRIA </t>
  </si>
  <si>
    <t>CAC. Bomberos 16-08-2023 10.51.pdf - Derecho de petición / Solicitud de información  </t>
  </si>
  <si>
    <t>Rubén Darío Rincón Sanchez </t>
  </si>
  <si>
    <t>20231140244212  </t>
  </si>
  <si>
    <t>CAC: Comunicación de observaciones - Denuncia 2022-249899-82111-D- asignación sigedoc 2022ER01455824 de septiembre 07 de 2022 </t>
  </si>
  <si>
    <t>20231140244242  </t>
  </si>
  <si>
    <t>15-09-2023 15:36 PM	Archivar	GERMAN MAURICIO MARQUEZ RUIZ	Se remitio respuesta dentro del termino y se envió la documentación solicitada</t>
  </si>
  <si>
    <t>VEEDURIA Y CONTROL ESTATAL  </t>
  </si>
  <si>
    <t>CAC: Denuncia en contra del Señor Jorge Edilberto Alvarado Navarro Director Nacional (E), de la DNBC por participación en política en su condición de Servidor pÚblico.  </t>
  </si>
  <si>
    <t>20231140244252  </t>
  </si>
  <si>
    <t>06-09-2023 08:47 AM	Archivar	Viviana Gonzalez Cano	se da por desestimada la denuncia toda vez que no se presentaron a la diligencia de ampliación de la misma.</t>
  </si>
  <si>
    <t>Se realiza por notificaciones judiciales</t>
  </si>
  <si>
    <t>CUERPO BOMBEROS VOLUNTARIOS SALONICA - VALLE  </t>
  </si>
  <si>
    <t>CAC: Solicita Información referente al Cuerpo de Bomberos Salónica. </t>
  </si>
  <si>
    <t>20231140244312  </t>
  </si>
  <si>
    <t>CAC: Solicita orientación en materia disciplinaria  </t>
  </si>
  <si>
    <t>20231140244332  </t>
  </si>
  <si>
    <t>01-09-2023 10:28 AM	Archivar	Andrea Bibiana Castañeda Durán	SE DIO TRÁMITE CON RAD. 20232110094021 ENVIADO EL 1/9/23</t>
  </si>
  <si>
    <t>Norte de Santander</t>
  </si>
  <si>
    <t>CUERPO DE BOMBEROS VOLUNTARIOS DE VILLA DEL ROSARIO  </t>
  </si>
  <si>
    <t>CAC: Solicitud de aclaración referente a las horas voluntarias prestadas por el personal de bomberos. </t>
  </si>
  <si>
    <t>20231140244362  </t>
  </si>
  <si>
    <t>Se confirma cambio de TRD</t>
  </si>
  <si>
    <t>DARIO PEDREROS GUERRA </t>
  </si>
  <si>
    <t>CAC: Consulta a efectos de determinar la obligatoriedad o no de realizar un curso Gestión y Administración de Cuerpos de Bomberos.  </t>
  </si>
  <si>
    <t xml:space="preserve">	OLGA JIMENEZ GARCIA</t>
  </si>
  <si>
    <t>20231140244382  </t>
  </si>
  <si>
    <t>05-09-2023 15:50 PM	Archivar	OLGA JIMENEZ GARCIA	SE DA RESPUESTA CON RADICADO 20232140094161</t>
  </si>
  <si>
    <t>Se envía respuesta vía correo electrónico</t>
  </si>
  <si>
    <t>GLORIA STELLA WILCHES FRANCO  </t>
  </si>
  <si>
    <t>CAC: Solicitud apoyo al Cuerpo de Bomberos Voluntarios de Planadas con la alcaldía municipal  </t>
  </si>
  <si>
    <t>20231140244482  </t>
  </si>
  <si>
    <t xml:space="preserve">	20232110093361</t>
  </si>
  <si>
    <t>28-08-2023 12:34 PM	Archivar	Andrea Bibiana Castañeda Durán	SE DIO TRÁMITE CON RAD. 20232110093361 ENVIADO EL 28/8/23</t>
  </si>
  <si>
    <t>MILLER IGNACIO PARRA CORONADO PROCURADURIA PROVINCIAL DE ZIPAQUIRA </t>
  </si>
  <si>
    <t>CAC: Solicitud Acción Preventiva E-2023-530729-Bomberos. información sobre servicio público esencial en municipios de Cundinamarca </t>
  </si>
  <si>
    <t>20231140244492  </t>
  </si>
  <si>
    <t>GRUPO JURIDICO DEUDU SAS NA NA </t>
  </si>
  <si>
    <t>CAC: DERECHO DE PETICIÓN - SOLICITUD DE INFORMACIÓN LABORAL FUNCIONARIA NELLY CIPRIAN </t>
  </si>
  <si>
    <t>20231140244502  </t>
  </si>
  <si>
    <t xml:space="preserve">	20233100093591</t>
  </si>
  <si>
    <t>24-08-2023 16:44 PM	Archivar	SANTIAGO GARCIA H	Se notificó vía correo electrónico</t>
  </si>
  <si>
    <t>EVERT FABIAN  </t>
  </si>
  <si>
    <t>CAC : Remite derecho de petición  </t>
  </si>
  <si>
    <t>20231140244662  </t>
  </si>
  <si>
    <t>20-09-2023 15:34 PM	Archivar	Ronny Estiven Romero Velandia	se notifico a los 20 días de septiembre de 2023</t>
  </si>
  <si>
    <t>ANGIE LORENA CRUZ CASTILLO </t>
  </si>
  <si>
    <t>CAC: Solicita información acerca de cuántos Cuerpos de Bomberos reconocidos hay en Colombia </t>
  </si>
  <si>
    <t>20231140244672  </t>
  </si>
  <si>
    <t xml:space="preserve">	20232120093371</t>
  </si>
  <si>
    <t>24-08-2023 14:32 PM	Archivar	KEYLA YESENIA CORTES RODRIGUEZ	se da respuesta a petición vía correo electrónico.</t>
  </si>
  <si>
    <t>JOSE LUIS FLOREZ ZAMBRANO </t>
  </si>
  <si>
    <t>CAC: Remite derecho de petición referente a su caso como unidad del CBV Maní </t>
  </si>
  <si>
    <t>20231140244682  </t>
  </si>
  <si>
    <t>20-09-2023 15:28 PM	Archivar	Ronny Estiven Romero Velandia	se envió oficio a los 15 días de septiembre con sus traslados</t>
  </si>
  <si>
    <t>CAC: Comunicación de observaciones - Denuncia 2022-249899-82111-D- asignación SIGEDOC 2022ER01455824 de septiembre 07 de 2022. </t>
  </si>
  <si>
    <t>20231140244702  </t>
  </si>
  <si>
    <t>CUERPO DE BOMBEROS VOLUNTARIOS EL DONCELLO - CAQUETÁ  </t>
  </si>
  <si>
    <t>CAC: Solicita concepto sobre manejo de los grados al retirarse de la institución. </t>
  </si>
  <si>
    <t>20231140244752  </t>
  </si>
  <si>
    <t>20-09-2023 14:37 PM	Archivar	Ronny Estiven Romero Velandia	Se envió por correo electrónico a los 15 días de septiembre de 2023</t>
  </si>
  <si>
    <t>JOSE JOAQUIN COQUECO DEL RIO - - </t>
  </si>
  <si>
    <t>CAC. Solicitud Información - Curso &amp;amp;quot;Desarrollo de Capacidades para la instrucción de bomberos&amp;amp;quot;. </t>
  </si>
  <si>
    <t>20231140244772  </t>
  </si>
  <si>
    <t>24-08-2023 17:13 PM	Archivar	Beimar Mauricio Serna Duque	De acuerdo a solicitud se da respuesta vía correo electrónico con el asunto y radicado así: Solicitud Información Homologación –</t>
  </si>
  <si>
    <t>CUERPO DE BOMBEROS VOLUNTARIOS PRADERA  </t>
  </si>
  <si>
    <t>CAC: SOLICITA INFORMACIÓN RESPECTO A LA ENTREGA DE UNIFORMES  </t>
  </si>
  <si>
    <t>20231140244862  </t>
  </si>
  <si>
    <t>GOBERNACIÓN DE NORTE DE SANTANDER  </t>
  </si>
  <si>
    <t>CAC. SOLICITUD APOYO CREACION GRUPO DE BOMBEROS </t>
  </si>
  <si>
    <t>20231140244912  </t>
  </si>
  <si>
    <t>31-08-2023 18:35 PM	Archivar	Orlando Murillo Lopez	Se dio respuesta bajo el radicado No. 20232110093681, en el cual se cargo respuesta y pantallazo de envio.</t>
  </si>
  <si>
    <t>PRESIDENCIA DE LA REPUBLICA  </t>
  </si>
  <si>
    <t>CAC. OFI23-00154710 / GFPU - 23 agosto 2023 Solicitud de información sobre las actas de la Junta Nacional de Bomberos celebradas entre 2017 y 2023. RespuestaSinRadicado </t>
  </si>
  <si>
    <t>20231140244942  </t>
  </si>
  <si>
    <t>CLAUDIA BEATRIZ SERRANO AVELLA / CONTRALORIA GENERAL</t>
  </si>
  <si>
    <t>CAC: Remite comunicación Apertura Proceso de Responsabilidad Fiscal N° 85112-2022-41158 y Solicitud Pruebas </t>
  </si>
  <si>
    <t>20231140245012  </t>
  </si>
  <si>
    <t>MARISOL LOPEZ  </t>
  </si>
  <si>
    <t>CAC: Solicita el listado de escuelas de bomberos que cuentan con el aval de la DNBC y listado de bomberos de Colombia. </t>
  </si>
  <si>
    <t>OLGA JIMENEZ GARCIA</t>
  </si>
  <si>
    <t>20231140245082  </t>
  </si>
  <si>
    <t>07-09-2023 11:55 AM	Archivar	OLGA JIMENEZ GARCIA	SE DA RESPUESTA POR CORREO ELECTRONICO Y SE ANEXA COPIA</t>
  </si>
  <si>
    <t>CIRO ROJAS OJEDA </t>
  </si>
  <si>
    <t>CAC: Remite traslado por competencia de solicitud CIRO ROJAS OJEDA </t>
  </si>
  <si>
    <t>Margodt Obando Beltrán </t>
  </si>
  <si>
    <t>20231140245152  </t>
  </si>
  <si>
    <t>14-09-2023 11:54 AM	Archivar	Margodt Obando Beltrán	Se envió por correo electrónico la respuesta el día 14 de septiembre del 2023.</t>
  </si>
  <si>
    <t>ROBERT DAZA GUEVARA / CONGRESO DE LA REPUBLICA</t>
  </si>
  <si>
    <t>CAC. REITERACIÓN 2 SOLICITUD DE INSUMOS - PETICIÓN ID 180739 </t>
  </si>
  <si>
    <t>PETICIóN INFORMES A CONGRESISTAS  </t>
  </si>
  <si>
    <t>20231140245232  </t>
  </si>
  <si>
    <t>15-09-2023 13:56 PM	Archivar	GERMAN MAURICIO MARQUEZ RUIZ	Se dio respuesta remitiendo la infomacion solicitada por el congresita.</t>
  </si>
  <si>
    <t>SEMA SAS SGTO. CARLOS HUMBERTO LOPEZ  </t>
  </si>
  <si>
    <t>CAC: Solicita interpretación frente a lo que son escuelas de formación bomberil y los requisitos para estar reconocido como escuela. </t>
  </si>
  <si>
    <t>20231140245272  </t>
  </si>
  <si>
    <t>DORIAN MARTINEZ  </t>
  </si>
  <si>
    <t>CAC. Solicitud de información - Resolución 3580 de 2007, bomberos oficiales de linea de fuego. </t>
  </si>
  <si>
    <t xml:space="preserve">	Ronny Estiven Romero Velandia</t>
  </si>
  <si>
    <t>20231140245342  </t>
  </si>
  <si>
    <t>20-09-2023 15:06 PM	Archivar	Ronny Estiven Romero Velandia	se envió el oficio el 15 de septiembre de 2023</t>
  </si>
  <si>
    <t>DUDAMEL GARCIA  </t>
  </si>
  <si>
    <t>CAC: Solicitud información rendición de cuentas por parte de los cuerpos de bomberos  </t>
  </si>
  <si>
    <t>20231140245442  </t>
  </si>
  <si>
    <t>LISSETH ALEJANDRA SANCHEZ ORJUELA  CBV ZIPAQUIRA</t>
  </si>
  <si>
    <t>CAC: Solicita información respecto al documento para la evaluación de los componentes K9 y escuelas avaladas en esta temática.  </t>
  </si>
  <si>
    <t>TATIANA HERRERA  </t>
  </si>
  <si>
    <t>20231140245472  </t>
  </si>
  <si>
    <t>11-09-2023 10:45 AM	Archivar	TATIANA HERRERA	Se da respuesta a través del correo respuestas atención ciudadano con oficio DNBC No. 20232130094141 el día 08/09/2023.</t>
  </si>
  <si>
    <t>CAC: Solicita concepto técnico, operativo y jurídico con respecto a formar parte de varios equipos especializados al tiempo. </t>
  </si>
  <si>
    <t>ANDRES FERNANDO RODRIGUEZ AGUDELO 2</t>
  </si>
  <si>
    <t>20231140245502  </t>
  </si>
  <si>
    <t>En proceso</t>
  </si>
  <si>
    <t>COORDINACION DEPARTAMENTAL DE GESTION DEL RIESGO DE DESASTRES  </t>
  </si>
  <si>
    <t>CAC. Oficio: 2023EE09638- Traslado Respuesta a Solicitud  </t>
  </si>
  <si>
    <t>20231140245552  </t>
  </si>
  <si>
    <t>SEBASTIAN CAMILO CARRANZA TOVAR DIRECTOR CAMBIO CLIMATICO </t>
  </si>
  <si>
    <t>CAC: Remite oficio referente a la estandarización de estadísticas en incendios forestales. </t>
  </si>
  <si>
    <t>Juan Carlos Puerto Prieto </t>
  </si>
  <si>
    <t>20231140245582  </t>
  </si>
  <si>
    <t>HELBER ALFONSO SUAREZ VARGAS </t>
  </si>
  <si>
    <t>CAC. Petición aclaración de obligatoriedad en cumplimiento de la R 0256 </t>
  </si>
  <si>
    <t>Jairo Eduardo Páez Piñeros  </t>
  </si>
  <si>
    <t>20231140245802  </t>
  </si>
  <si>
    <t>06-09-2023 10:58 AM	Archivar	Jairo Eduardo Páez Piñeros	Se da respuesta con radicado 20232140094191</t>
  </si>
  <si>
    <t>CUERPO DE BOMBEROS VOLUNTARIOS DE SANTA CRUZ DE MOMPOX  </t>
  </si>
  <si>
    <t>CAC. Documentos entregados en Bogota a la DNBC por el señor Yesid Sánchez, Excomandante del CBV Santa Cruz de Mompox. </t>
  </si>
  <si>
    <t>20231140245822  </t>
  </si>
  <si>
    <t>DIEGO DUARTE NEXARTE </t>
  </si>
  <si>
    <t>CAC: Solicita el listado de cuerpos de bomberos vigente para capacitación y entrenamiento de Brigadas de emergencia conforme a resolución 0256 de 2014.  </t>
  </si>
  <si>
    <t xml:space="preserve">	Jairo Eduardo Páez Piñeros</t>
  </si>
  <si>
    <t>20231140245832  </t>
  </si>
  <si>
    <t>30-08-2023 15:31 PM	Archivar	Jairo Eduardo Páez Piñeros	Se da respuesta por correo electrónico se deja evidencia en digital</t>
  </si>
  <si>
    <t>CHRISTIAN DAVID QUIROGA MÈNDEZ </t>
  </si>
  <si>
    <t>CAC: Solicita certificación de trayectoria como bombero voluntario. </t>
  </si>
  <si>
    <t xml:space="preserve">	Luis Alberto Valencia Pulido</t>
  </si>
  <si>
    <t>20231140245852  </t>
  </si>
  <si>
    <t>30-08-2023 14:48 PM	Archivar	Luis Alberto Valencia Pulido	Se da respuesta mediante correo electronico el dia 30/08/2023</t>
  </si>
  <si>
    <t>ASISTENTE COMANDANTE BOMBEROS POPAYAN  </t>
  </si>
  <si>
    <t>Solicitud información Radicado No. 20221140204982, referente al trámite para reposición de carnet extraviados </t>
  </si>
  <si>
    <t>20231140245862  </t>
  </si>
  <si>
    <t>CLAUDIO COLMENARES  </t>
  </si>
  <si>
    <t>CAC: Solicita información para la validación y registro ante la DNBC del título Técnico por competencia laboral en bomberos. </t>
  </si>
  <si>
    <t>20231140245892  </t>
  </si>
  <si>
    <t>08-09-2023 08:29 AM	Archivar	Edgar Alexander Maya Lopez	Se responde por correo electrónico se deja evidencia en digital</t>
  </si>
  <si>
    <t>CAC. Anexo al documento 20231140237022  </t>
  </si>
  <si>
    <t>Margodt Obando Beltran</t>
  </si>
  <si>
    <t>20231140245912  </t>
  </si>
  <si>
    <t>vencida</t>
  </si>
  <si>
    <t>YEISON RAFAEL DE LA CRUZ BERRIO </t>
  </si>
  <si>
    <t>CAC. Mi estado actual como unidad de bomberos voluntarios </t>
  </si>
  <si>
    <t>KEYLA YESENIA CORTES RODRIGUEZ </t>
  </si>
  <si>
    <t>20231140245922  </t>
  </si>
  <si>
    <t>25-09-2023 10:31 AM	Archivar	KEYLA YESENIA CORTES RODRIGUEZ	Se da respuesta para fines pertinentes, vía correo electrónico de respuesta atención ciudadano.</t>
  </si>
  <si>
    <t>LUIS BOMBERO  </t>
  </si>
  <si>
    <t>CAC: Denuncia por irregularidad en ascensos y grados delegación departamental de Caldas </t>
  </si>
  <si>
    <t>20231140245952  </t>
  </si>
  <si>
    <t>18-09-2023 11:01 AM	Archivar	Arbey Hernan Trujillo Mendez	Se da respuesta a través del correo respuestas atención ciudadano con oficio DNBC No. 20232150094051 el día 13/09/2023</t>
  </si>
  <si>
    <t>No se carga evidencia de respuesta pero se confirma en correo de respuestas de la DNBC</t>
  </si>
  <si>
    <t>PAOLA BURGOS HERAZO </t>
  </si>
  <si>
    <t>CAC: Remite derecho de petición solicitando información del protocolo de atención a personas por picaduras de avispas africanas. </t>
  </si>
  <si>
    <t>20231140245982  </t>
  </si>
  <si>
    <t>08-09-2023 08:57 AM	Archivar	Edgar Alexander Maya Lopez	Se da respuesta por correo electrónico se deja evidencia en digital</t>
  </si>
  <si>
    <t>SEGUROS BOLIVAR  </t>
  </si>
  <si>
    <t>SM. Derecho de petición - Solicitud de devolución del pago de lo no debido </t>
  </si>
  <si>
    <t>Miguel Ángel Franco Torres </t>
  </si>
  <si>
    <t>GESTIÓN FINANCIERA </t>
  </si>
  <si>
    <t>20231140246082  </t>
  </si>
  <si>
    <t>13-09-2023 09:02 AM	Archivar	Miguel Ángel Franco Torres	El día 12 de septiembre de 2023, siendo las 10:58 AM, se envió correo a Seguros Bolívar, solicitando: Oficio de Seguros Bolívar, afirmando que no se ha recibido ninguna otra solicitud sobre dicha solicitud, ni ha recibido pago alguno por este mismo concepto (Archivo en PDF) Este documento es necesario para el trámite de devolución con el Ministerio de Hacienda. lina.omaira.gonzalez@segurosbolivar.com, gerson.nunez@segurosbolivar.com, jennifer.castillo@segurosbolivar.com con copia a hamilton.campos@minhacienda.gov.co y funcionarios Financiera.</t>
  </si>
  <si>
    <t>EDUAR FIERRO PEÑA  </t>
  </si>
  <si>
    <t>CAC: Solicita copia de la expedición de la Resolución de ascenso </t>
  </si>
  <si>
    <t>20231140246132  </t>
  </si>
  <si>
    <t>AURA TERESA BRAVO CORTES /  procuraduria departamental</t>
  </si>
  <si>
    <t>CAC: Remito quejas presentadas por los señores DAGOBERTO LEON MURCIA y ALBERTO AGUDELO SAENZ. </t>
  </si>
  <si>
    <t>20231140246142  </t>
  </si>
  <si>
    <t xml:space="preserve">	20232110094221</t>
  </si>
  <si>
    <t>13-09-2023 12:40 PM	Archivar	Jorge Fabian Rodriguez Hincapie	Se notifica el radicado a los 13 días de septiembre de 2023.</t>
  </si>
  <si>
    <t>RANDY MIGUEL LEGUIZAMON BENITEZ </t>
  </si>
  <si>
    <t>CAC: Solicita información o capacitación virtual para el cumplimiento de los estándares técnicos y operativos necesaria para la creación del CUERPO DE BOMBEROS en el Municipio de Maripi. </t>
  </si>
  <si>
    <t>20231140246162  </t>
  </si>
  <si>
    <t>CUERPO DE BOMBEROS VOLUNTARIOS DE LA UNION VALLE  </t>
  </si>
  <si>
    <t>Legislacion bomberil</t>
  </si>
  <si>
    <t>CAC. SOLICITUD DE EXPEDICIÓN RESOLUCIÓN DE ASCENSO </t>
  </si>
  <si>
    <t>20231140246222  </t>
  </si>
  <si>
    <t>VEEDURIA DE GALAPA CIUDADANA  </t>
  </si>
  <si>
    <t>CAC. PETICIÓN DOCUMENTOS VEEDURÍA GALAPA </t>
  </si>
  <si>
    <t>Massiel Mendez</t>
  </si>
  <si>
    <t>20231140246232  </t>
  </si>
  <si>
    <t>LORENA LOZANO RIVEROS </t>
  </si>
  <si>
    <t>CAC: Solicitud información, aclaración vinculación a la institución y validez de grado. </t>
  </si>
  <si>
    <t>20231140246312  </t>
  </si>
  <si>
    <t>LUIS CARLOS MOSQUERA FLOREZ </t>
  </si>
  <si>
    <t>CAC: Solicita certificado y/o convenio de ayuda mutua. </t>
  </si>
  <si>
    <t>20231140246342  </t>
  </si>
  <si>
    <t>CARLOS EDUARDO MEJIA QUESADA </t>
  </si>
  <si>
    <t>CAC. Solicitud de registro histórico de incendios detallado para el departamento del Tolima - Periodo 2012 - 2021 </t>
  </si>
  <si>
    <t>20231140246412  </t>
  </si>
  <si>
    <t>25-09-2023 10:32 AM	Archivar	KEYLA YESENIA CORTES RODRIGUEZ	Se da respuesta para fines pertinentes</t>
  </si>
  <si>
    <t>correo</t>
  </si>
  <si>
    <t>FELIPE GONZALEZ ZAPATA </t>
  </si>
  <si>
    <t>CAC. Solicitud de información - Número de unidades bomberiles en Colombia </t>
  </si>
  <si>
    <t>20231140246422  </t>
  </si>
  <si>
    <t>25-09-2023 10:32 AM	Archivar	KEYLA YESENIA CORTES RODRIGUEZ	Se da respuesta para fines pertinentes.</t>
  </si>
  <si>
    <t>CUERPO DE BOMBEROS VOLUNTARIOS DE YARUMAL  </t>
  </si>
  <si>
    <t>CAC. Solicitud de constancia - Condiciones de CBV de Yarumal para el desarrollo de capacitaciones. </t>
  </si>
  <si>
    <t>20231140246432  </t>
  </si>
  <si>
    <t>21-09-2023 11:09 AM	Archivar	Edgar Alexander Maya Lopez	Se da respuesta por correo electronico</t>
  </si>
  <si>
    <t>JUAN PABLO GUDIÑO VALENCIA </t>
  </si>
  <si>
    <t>CAC: Solicita información sobre cuántos teletrabajadores tiene la entidad. </t>
  </si>
  <si>
    <t>20231140246462  </t>
  </si>
  <si>
    <t>CAC: Derecho de petición relacionada con la solicitud con radicado No. 20231140241912. </t>
  </si>
  <si>
    <t>20231140246512  </t>
  </si>
  <si>
    <t>JUAN DANIEL PEÑUELA CALVACHE /  CONGRESO DE LA REPUBLICA</t>
  </si>
  <si>
    <t>CAC: DERECHO DE PETICIÓN </t>
  </si>
  <si>
    <t>20231140246532  </t>
  </si>
  <si>
    <t>CUERPO DE BOMBEROS VOLUNTARIOS DE GUAPOTA SANTANDER  </t>
  </si>
  <si>
    <t>CAC. Solicitud de concepto- CBV Guapota (Sder) </t>
  </si>
  <si>
    <t>20231140246572  </t>
  </si>
  <si>
    <t>CAC: Solicita Información sobre ascensos </t>
  </si>
  <si>
    <t>20231140246592  </t>
  </si>
  <si>
    <t>20-09-2023 15:36 PM	Archivar	Ronny Estiven Romero Velandia	se envió oficio a los 15 días de septiembre de 2023</t>
  </si>
  <si>
    <t>Nariño</t>
  </si>
  <si>
    <t>NANCY JANETH MAIGUAL LUNA  </t>
  </si>
  <si>
    <t>CAC: REMITE PETICIÓN DE CONSULTA - INSPECCIONES Y CERTIFICADOS DE SEGURIDAD HUMANA </t>
  </si>
  <si>
    <t>20231140246632  </t>
  </si>
  <si>
    <t xml:space="preserve">	20232110094061</t>
  </si>
  <si>
    <t>14-09-2023 13:44 PM	Archivar	ANDRES FERNANDO RODRIGUEZ AGUDELO 2	El oficio fue enviado el 8 de septiembre de 2023</t>
  </si>
  <si>
    <t>14/069/2023</t>
  </si>
  <si>
    <t>SONIA MARITZA MENA SOLARTE  </t>
  </si>
  <si>
    <t>CAC: SOLICITUD INFORMACIÓN Y ACLARACIÓN CERTIFICADO CURSO ESAP BOMBERO SONIA MARITZA MENA SOLARTE </t>
  </si>
  <si>
    <t>20231140246692  </t>
  </si>
  <si>
    <t>08-09-2023 10:22 AM	Archivar	Edgar Alexander Maya Lopez	Se responde por correo electrónico se deja evidencia en digital</t>
  </si>
  <si>
    <t>JADER MANUEL DIAZ POLO </t>
  </si>
  <si>
    <t>CAC: Solicita información sobre el radicado No.20231140232732.  </t>
  </si>
  <si>
    <t>20231140246732  </t>
  </si>
  <si>
    <t>CLAUDIA BLANCO  </t>
  </si>
  <si>
    <t>CAC: Solicita información sobre la norma técnica de las características de señalización que deben tener los extintores  </t>
  </si>
  <si>
    <t>20231140246802  </t>
  </si>
  <si>
    <t>06-09-2023 14:47 PM	Archivar	Edgar Alexander Maya Lopez	Se da respuesta por correo electrónico se deja evidencia en digital</t>
  </si>
  <si>
    <t>ANGELA JIMENEZ GRUPO TOOL CRAFT </t>
  </si>
  <si>
    <t>20231140246842  </t>
  </si>
  <si>
    <t xml:space="preserve">	20232140094451</t>
  </si>
  <si>
    <t>08-09-2023 17:11 PM	Archivar	Jairo Eduardo Páez Piñeros	Se da respuesta con radicado 20232140094451</t>
  </si>
  <si>
    <t>Canal escrito</t>
  </si>
  <si>
    <t>JUAN CAMILO JARAMILLO  </t>
  </si>
  <si>
    <t>CAC. Seguimiento a radicado No. 20231140231122 </t>
  </si>
  <si>
    <t>Andrea Bibiana Castañeda Durán</t>
  </si>
  <si>
    <t>20231140236152  </t>
  </si>
  <si>
    <t>17-07-2023 10:14 AM	Archivar	Andrea Bibiana Castañeda Durán	SE DIO TRÁMITE CON RAD. 20232110091211 ENVIADO EL 17/07/23</t>
  </si>
  <si>
    <t>Al momento de su radicacion no se tenia respuesta del radicado original 20231140231122</t>
  </si>
  <si>
    <t>DEISY YESSENIA VILLAMIZAR CORDOBA </t>
  </si>
  <si>
    <t>CAC: Solicitud concepto repotenciación vehículos contraincendios </t>
  </si>
  <si>
    <t>Jorge Restrepo Sanguino</t>
  </si>
  <si>
    <t>20231140236162  </t>
  </si>
  <si>
    <t>13-07-2023 12:15 PM	Archivar	Jorge Restrepo Sanguino	SE DIO RESPUESTA MEDIANTE OFICIO N°20232110091161 EL 13/7/2023</t>
  </si>
  <si>
    <t>DIONY PAOLA ORTIZ OSORNO </t>
  </si>
  <si>
    <t>CAC: Solicitud Reunión Virtual para asesoría con relación a las tarifas de inspección y certificación de establecimientos públicos por parte de BOMBEROS </t>
  </si>
  <si>
    <t>20231140236192  </t>
  </si>
  <si>
    <t xml:space="preserve">	20232110091601</t>
  </si>
  <si>
    <t>14-08-2023 23:04 PM	Archivar	Jorge Fabian Rodriguez Hincapie	Radicado DNBC N°20231140236192, se contesta con el radicado de salida 20232110091601 se notifica el 21 de julio de 2023 al peticionario</t>
  </si>
  <si>
    <t>NODIER DE JESUS CARDONA PATIÑO </t>
  </si>
  <si>
    <t>CAC: Solicitud de información sobre entrega de vehículo cisterna para el municipio de Bolívar Valle del Cauca, según Convenio No. 9677-PPAL001-884 de 2019 </t>
  </si>
  <si>
    <t>20231140236222  </t>
  </si>
  <si>
    <t>CUERPO DE BOMBEROS VOLUNTARIOS DE MAHATES - BOLIVAR  </t>
  </si>
  <si>
    <t>CAC. Solicito el acompañado a presentar quejas ante la Direccion Nacional, por omisión a la prestacion de servicio bomberil en el municipio. </t>
  </si>
  <si>
    <t>20231140236232  </t>
  </si>
  <si>
    <t>13-07-2023 16:07 PM	Archivar	Andrea Bibiana Castañeda Durán	SE SIO TRÁMNITE CON RAD. 20232110091121 POR MEDIO DEL CUAL SE SOLICITO INICIO DE LA INVESTIGACIÓN A LA PROCURADURIA REGIONAL DE BOLIVAR</t>
  </si>
  <si>
    <t>NILTON CESAR CARDONA LOPEZ  </t>
  </si>
  <si>
    <t>Educacion Bomberil</t>
  </si>
  <si>
    <t>CAC: SOLICITUD INFORMACIÓN - DOTACIÓN ELEMENTOS BOMBEROS </t>
  </si>
  <si>
    <t>20231140236262  </t>
  </si>
  <si>
    <t>22-08-2023 14:41 PM	Archivar	Edgar Alexander Maya Lopez	Se da respuesta con radicado DNBC N° 20232140082541</t>
  </si>
  <si>
    <t>PERSONERIA MUNICIPAL DE CHIA  </t>
  </si>
  <si>
    <t>Seguimiento a Cuerpo de Bomberos</t>
  </si>
  <si>
    <t>CAC. COMUNICA RADICADO 20230010005264 </t>
  </si>
  <si>
    <t>Julio Cesar Garcia Triana</t>
  </si>
  <si>
    <t>20231140236352  </t>
  </si>
  <si>
    <t xml:space="preserve">	20232150093571</t>
  </si>
  <si>
    <t>08-09-2023 11:28 AM	Archivar	Julio Cesar Garcia Triana	SE ENVIA EL 08 DE SEPTIEMBRE DE 2023 POR EL CORREO DE RESPUETAS DE ATENCION AL CIUDADANO</t>
  </si>
  <si>
    <t>GABRIEL DEL TORO BENAVIDES  </t>
  </si>
  <si>
    <t>CAC: Observaciones y requerimiento información petición vigilancia preventiva nombramiento irregular sin el lleno de los requisitos como subdirector estratégico y de coordinación bomberil de la Dirección Nacional de Bomberos de Colombia adscrita al Ministerio del Interior </t>
  </si>
  <si>
    <t>20231140236452  </t>
  </si>
  <si>
    <t>08-08-2023 10:11 AM	Archivar	Carlos Armando López Barrera	Se dio respuesta con radicado *20231000091191 se adjunta evidencia</t>
  </si>
  <si>
    <t>LUIS CARLOS DAZA SINISTERRA </t>
  </si>
  <si>
    <t>CAC: Solicitud de concepto sobre acreditación como instructor. </t>
  </si>
  <si>
    <t xml:space="preserve"> Edgar Alexander Maya Lopez </t>
  </si>
  <si>
    <t>20231140236532  </t>
  </si>
  <si>
    <t>Cuerpo de Bomberos Lerida-Tolima</t>
  </si>
  <si>
    <t>CAC: CONCEPTO JURIDICO REQUISITOS HOJA DE VIDA INGRESO CUERPO DE BOMBEROS </t>
  </si>
  <si>
    <t>20231140236542  </t>
  </si>
  <si>
    <t>19-07-2023 15:39 PM	Archivar	Andrea Bibiana Castañeda Durán	SE DIO TRÁMITE CON RAD. 20232110091261 Y SE REQUEIRIÓ AL COMANDANTE CON EL RAD. 20232110091251, ENVIADOS EL 19/7/23</t>
  </si>
  <si>
    <t>SANDRA MARTINEZ </t>
  </si>
  <si>
    <t>CAC:CASO ACOSO SEXUAL </t>
  </si>
  <si>
    <t>20231140236562  </t>
  </si>
  <si>
    <t>14-07-2023 10:26 AM	Archivar	Jorge Restrepo Sanguino	SE DIO RESPUESTA MEDIANTE OFICIO N° 20232110091081 EL 14/7/2023</t>
  </si>
  <si>
    <t>CUERPOS DE BOMBEROS DE BOLIVAR - VALLE  </t>
  </si>
  <si>
    <t>CAC: DOLICITUD INFORMACIÓN EJECUCIÓN RECURSOS - ASIGANCIÓN VEHICULO </t>
  </si>
  <si>
    <t>20231140236632  </t>
  </si>
  <si>
    <t>BENEMERITO CUERPO DE BOMBEROS VOLUNTARIOS TULUA - VALLE  </t>
  </si>
  <si>
    <t>CAC. Solicitud de Explicación sobre los oficios emitidos por la Dirección Nacional de Bomberos de Colombia. </t>
  </si>
  <si>
    <t>20231140236842  </t>
  </si>
  <si>
    <t>21-07-2023 11:18 AM	Archivar	Andrea Bibiana Castañeda Durán	SE DIO TRÁMITE CON RAD. 20232110091641 ENVIADO EL 21/7/23</t>
  </si>
  <si>
    <t>Pereira</t>
  </si>
  <si>
    <t>JUAN ANTONIO CARVAJAL ECHAVARRIA </t>
  </si>
  <si>
    <t>CAC: Derecho de petición frente a EXIGENCIA DE BOMBEROS DOSQUEBRADAS - BRIGADA ENTRENADA RES. 0256-2014 </t>
  </si>
  <si>
    <t>20231140236852  </t>
  </si>
  <si>
    <t>2-ago.-23</t>
  </si>
  <si>
    <t>31-07-2023 16:36 PM Archivar Beimar Mauricio Serna Duque Se da respuesta con número de radicado 20232000092221</t>
  </si>
  <si>
    <t>MARIA FERNANDA CABAL MILONA </t>
  </si>
  <si>
    <t>CAC: SOLICITUD INFORMACIÓN CBV CALIMA DARIEN - VALLE DEL CAUCA </t>
  </si>
  <si>
    <t>20231140236872  </t>
  </si>
  <si>
    <t> </t>
  </si>
  <si>
    <t>CONSEJO NACIONAL DE TECNICOS ELECTRICISTAS CONTE  </t>
  </si>
  <si>
    <t>CAC. Derecho de petición solicitud de información - Muertes por electrocución y accidentes por malas intalaciones eléctricas </t>
  </si>
  <si>
    <t>20231140236982  </t>
  </si>
  <si>
    <t>13-07-2023 09:43 AM Archivar KEYLA YESENIA CORTES RODRIGUEZ se da respuesta vía correo electrónico, para fines pertinentes.</t>
  </si>
  <si>
    <t>EQUIPO LEGISLATIVO H.S. FABIAN DIAZ PLATA  </t>
  </si>
  <si>
    <t>CAC. Derecho de Petición DNBC - Cuerpos de Bomberos Voluntarios 20238941 </t>
  </si>
  <si>
    <t>20231140237062  </t>
  </si>
  <si>
    <t>18-09-2023 11:32 AM	Archivar	Andrés Fernando Muñoz Cabrera	Se archivan por ser documentos informativos, los cuales ya fueron verificados y autorizados en físico</t>
  </si>
  <si>
    <t>Documentos informativos- no requieren respuesta</t>
  </si>
  <si>
    <t>GOBERNACION SANTANDER / JOHN JAIME RUIZ MACIAS </t>
  </si>
  <si>
    <t>CAC: SOLICITUD CONCEPTO SOBRE LA PRESTACIÓN DEL SERVICIO PÚBLICO ESENCIAL DE LA GESTIÓN INTEGRAL DEL RIESGO </t>
  </si>
  <si>
    <t>20231140237152  </t>
  </si>
  <si>
    <t xml:space="preserve">	20232110091711</t>
  </si>
  <si>
    <t>14-08-2023 23:24 PM	Archivar	Jorge Fabian Rodriguez Hincapie	Radicado DNBC N° 20231140237152 se contesto con el radicado de salida 20232110091711 y se notifico el 26 de julio de 2023</t>
  </si>
  <si>
    <t>FISCALIA GENERAL DE LA NACION CTI  </t>
  </si>
  <si>
    <t>CAC. Oficio 420 - Solicitud de resolución y acta de posesión de Jairo Soto Gil </t>
  </si>
  <si>
    <t>20231140237162  </t>
  </si>
  <si>
    <t>CONTRALORIA / CAROLINA SANCHEZ  </t>
  </si>
  <si>
    <t>CAC: Sujetos de Control – Información Presupuestal para rendición de cuenta a la Auditoría General de la República Vigencia 2022  </t>
  </si>
  <si>
    <t xml:space="preserve">	Miguel Ángel Franco Torres</t>
  </si>
  <si>
    <t>20231140237192  </t>
  </si>
  <si>
    <t>25-08-2023 09:48 AM	Archivar	Miguel Ángel Franco Torres	EL DIA 11 DE JULIO DE 2023, EL DR. CARLOS LOPEZ BARRERA ENVIO EL DOCUMENTO DILIGENCIADO AL CORREO olg.losada@contraloria.gov.co con copia a miguelfranco@dnbc.gov.co en donde s le informa: "...en atención a su solicitud relacionada con la Información Presupuestal para rendición de cuenta a la Auditoría General de la República Vigencia 2022, me permito adjuntar archivo Excel con la información requerida...."</t>
  </si>
  <si>
    <t>SIHO ALEXANDER LUQUE  </t>
  </si>
  <si>
    <t>CAC: DERECHO DE PETICION AL Radicado DNBC No. *20232150090151* irregularidades administrativas y operativas. </t>
  </si>
  <si>
    <t>20231140237272  </t>
  </si>
  <si>
    <t>25-07-2023 18:02 PM	Archivar	Julio Cesar Garcia Triana	SE ARCHIVA PARA ENTRA A REVSION DEL EQUIPO DE IVC CONTROVIERTEN DOCUMENTOS PRESENTADOS POR EL CBV DE SUESCA DENTRO DEL PROCESO</t>
  </si>
  <si>
    <t>Cuerpo de bomberoes en inspeccion y vigilancia actualmente</t>
  </si>
  <si>
    <t>ELKIN DARIO ECHEVARRIA SERNA / CBV APARTADO</t>
  </si>
  <si>
    <t>CAC: SOLICITU CONCEPTO PARTICIPACIÓN DESFILE 20 JULIO </t>
  </si>
  <si>
    <t>20231140237322  </t>
  </si>
  <si>
    <t xml:space="preserve">	20232110091141</t>
  </si>
  <si>
    <t>15-08-2023 16:08 PM	Archivar	Jorge Fabian Rodriguez Hincapie	Radicado DNCB N° 20231140237322 se contesto con el radicado de salida .20232110091141 y se notifico el 21 de julio de 2023</t>
  </si>
  <si>
    <t>ANGEL MIER BLANCQUICET  / RED VEEDURIAS</t>
  </si>
  <si>
    <t>CAC: SOLICITUD SE INSTAURE DENUNCIA PENAL EN CONTRA DEL SR PABLO NEL MORA POR SUPUESTA FALSEDAD DE DOCUMENTOS PRIVADOS </t>
  </si>
  <si>
    <t>20231140237332  </t>
  </si>
  <si>
    <t>25-07-2023 09:08 AM	Archivar	Jorge Restrepo Sanguino	SE DIO RESPUESTA MEDIANTE OFICIO N° 20232110091221 EL 25/7/2023</t>
  </si>
  <si>
    <t>CBV LA TEBAIDA / DIEGO BUITRAGO LÓPEZ </t>
  </si>
  <si>
    <t>CAC: Solicitud de información COMPRA DE PARQUE AUTOMOTOR </t>
  </si>
  <si>
    <t>20231140237362  </t>
  </si>
  <si>
    <t xml:space="preserve">	20232110091281</t>
  </si>
  <si>
    <t>25-07-2023 08:57 AM	Archivar	Jorge Restrepo Sanguino	SE DIO RESPUESTA MEDIANTE OFICIO N° 20232110091281 EL 25/7/2023</t>
  </si>
  <si>
    <t>CAC: Solicitud de información SERVICIO VOLUNTARIO </t>
  </si>
  <si>
    <t>20231140237372  </t>
  </si>
  <si>
    <t>25-07-2023 09:02 AM	Archivar	Jorge Restrepo Sanguino	SE DIO RESPUESTA MEDIANTE OFICIO N° 20232110091501 EL 25/7/2023</t>
  </si>
  <si>
    <t>CAC: Solicitud de información SOBRETASA BOMBERIL </t>
  </si>
  <si>
    <t>20231140237382  </t>
  </si>
  <si>
    <t xml:space="preserve">	20232110091201</t>
  </si>
  <si>
    <t>13-07-2023 12:21 PM	Archivar	Jorge Restrepo Sanguino	SE DIO RESPUESTA MEDIANTE OFICIO N° 20232110091161 EL 13/7/2023</t>
  </si>
  <si>
    <t>HENRY CABRERA VARGAS / cbv villagorgona</t>
  </si>
  <si>
    <t>CAC: Consulta referente a reuniones extraordinarias para reformar estatutos (Sanción Oficiales). </t>
  </si>
  <si>
    <t>20231140237392  </t>
  </si>
  <si>
    <t>21-07-2023 11:23 AM	Archivar	Andrea Bibiana Castañeda Durán	SE DA TRÁMITE CON RAD. 20232110091651 ENVIADO EL 21/7/23</t>
  </si>
  <si>
    <t>CONTRALORIA MUNICIPAL DE IBAGUE  </t>
  </si>
  <si>
    <t>CAC. Proceso DRF-008 DE 2020. ULTIMA REITERACIÓN.  </t>
  </si>
  <si>
    <t>20231140237662  </t>
  </si>
  <si>
    <t>11-08-2023 08:47 AM	Archivar	Andrea Bibiana Castañeda Durán	SE DIO TRÁMITE CON RAD. 20232110092831 ENVIADO EL 11/08/23</t>
  </si>
  <si>
    <t>CUERPO DE BOMBEROS VOLUNTARIOS DE SAN JUAN GIRON  </t>
  </si>
  <si>
    <t>CAC. Traslado por competencia solicitud de hojas de vida </t>
  </si>
  <si>
    <t>20231140237832  </t>
  </si>
  <si>
    <t>30-08-2023 10:01 AM	Archivar	Massiel Mendez	Se dio respuesta 20232150093421</t>
  </si>
  <si>
    <t>UNGRD / ANA MARIA CASTAÑO  </t>
  </si>
  <si>
    <t>CAC: Solicitud actualización información aplicación decreto 1809 de 2020 </t>
  </si>
  <si>
    <t>20231140237842  </t>
  </si>
  <si>
    <t>CBV PASTO / FRANCISCO RUIZ MIRANDA </t>
  </si>
  <si>
    <t>CAC: Solicitud copia respuesta enviada por DNBC en el año 2021 por una falencia en la documentación presentada para la postulación de Instructores a nivel Nacional  </t>
  </si>
  <si>
    <t xml:space="preserve">	Beimar Mauricio Serna Duque</t>
  </si>
  <si>
    <t>20231140237942  </t>
  </si>
  <si>
    <t>21-07-2023 16:52 PM	Archivar	Beimar Mauricio Serna Duque	Se da respuesta a solicitud por correo electrónico 21-07-23, se deja evidencia en digital.</t>
  </si>
  <si>
    <t xml:space="preserve">CARLOS RAMON GONZALEZ MERCHAN / PRESIDENCIA </t>
  </si>
  <si>
    <t>CAC: Solicita el registro y reporte de avance de los proyectos que se han desarrollado o se desarrollarán en los municipios PDET entre agosto y diciembre de 2022, y durante la actual vigencia1. </t>
  </si>
  <si>
    <t>20231140238002  </t>
  </si>
  <si>
    <t>ANDRES RODRIGUEZ  </t>
  </si>
  <si>
    <t>CAC. PETICIÓN DE INFORMACIÓN ARTÍCULO 23 C.P. </t>
  </si>
  <si>
    <t>20231140238012  </t>
  </si>
  <si>
    <t>28-07-2023 14:57 PM	Archivar	Andrea Bibiana Castañeda Durán	SE DIO TRÁMITE CON RAD. 20232110092021 ENVIADO EL 28/7/23</t>
  </si>
  <si>
    <t>ALEJANDRA MARIN QUINTERO / Gobernacion caldas</t>
  </si>
  <si>
    <t>CAC: Consulta sobre el régimen disciplinario de los Cuerpos de Bomberos Voluntarios de Colombia </t>
  </si>
  <si>
    <t>20231140238032  </t>
  </si>
  <si>
    <t xml:space="preserve">	20232110091731</t>
  </si>
  <si>
    <t>26-07-2023 14:25 PM	Digitalizacion Radicado(Asoc. Imagen Web)	Jorge Fabian Rodriguez Hincapie	se envia oficio a los 26 días de julio de 2023</t>
  </si>
  <si>
    <t>Choco</t>
  </si>
  <si>
    <t>CUERPO DE BOMBEROS VOLUNTARIOS DE CARMEN DE ATRATO  </t>
  </si>
  <si>
    <t>CAC. Solicitu de apoyo - Recursos recaudados por concepto de sobre tasa bomberil CAM del municipio de EL CARMEN DE ATRATO </t>
  </si>
  <si>
    <t>20231140238062  </t>
  </si>
  <si>
    <t>21-07-2023 11:28 AM	Archivar	Andrea Bibiana Castañeda Durán	SE SIO TRÁMITE CON RAD. 20232110091661 ENVIADO EL 21/7/23</t>
  </si>
  <si>
    <t>CUERPO DE BOMBEROS VOLUNTARIOS DE VILLARICA  </t>
  </si>
  <si>
    <t>CAC: Solicitud información proceso de ascensos </t>
  </si>
  <si>
    <t>20231140238072  </t>
  </si>
  <si>
    <t>28-07-2023 10:09 AM	Archivar	Jorge Restrepo Sanguino	SE DIO RESPUESTA MEDIANTE OFICIO N°20232110091961 EL 28/7/2023</t>
  </si>
  <si>
    <t>LUIS FELIPE MESA  </t>
  </si>
  <si>
    <t>CAC: DENUNCIA URGENTE CONCEPTO NO OPERATIVIDAD CUERPO DE BOMBEROS VOLUNARIOS DE SALAMINA CALDAS </t>
  </si>
  <si>
    <t>20231140238162  </t>
  </si>
  <si>
    <t>KEVIN FERNANDO HENAO  </t>
  </si>
  <si>
    <t>CAC: Traslado por competencia. Referencia: 004044-048826 ID Control: 160166 - SOLICITUD INFORMACION DRA MARIA FERNANDA CABAL </t>
  </si>
  <si>
    <t>20231140238192  </t>
  </si>
  <si>
    <t>ANDRES FELIPE FORERO  </t>
  </si>
  <si>
    <t>20231140238432  </t>
  </si>
  <si>
    <t>ULPIANO VARGAS BADILLO </t>
  </si>
  <si>
    <t>CAC: SOLICITA INFORMACION Y ACLARACIÓN CON RESPECTO A LA RESPUESTA EMITIDA MEDIANTE RADICADO No. 20231140233712 </t>
  </si>
  <si>
    <t>20231140238512  </t>
  </si>
  <si>
    <t>02-08-2023 09:14 AM	Archivar	Andrea Bibiana Castañeda Durán	SE DIO TRÁMITE CON RAD. 20232110092061 ENVIADO EL 2/8/23</t>
  </si>
  <si>
    <t>JOHN JAIME RUIZ MACIAS / Gobernacion Santander</t>
  </si>
  <si>
    <t>CAC. Solicitud de información - Solicitud de aprobación estatuto CBV de Girón - Santander </t>
  </si>
  <si>
    <t>20231140238522  </t>
  </si>
  <si>
    <t>29-08-2023 11:22 AM	Archivar	Massiel Mendez	Sen envió respuesta por correo electrónico. 29 de agosto 2023</t>
  </si>
  <si>
    <t>ALCALDIA MUNICIPAL LERIDA TOLIMA </t>
  </si>
  <si>
    <t>CAC. Solicitud certificación Comandante </t>
  </si>
  <si>
    <t>20231140238562  </t>
  </si>
  <si>
    <t>26-07-2023 10:13 AM	Archivar	Andrea Bibiana Castañeda Durán	SE DA TRÁMITE CON RAD. 20232110091701 ENVIADO EL 26/7/23</t>
  </si>
  <si>
    <t>CAMILO GUEVARA  </t>
  </si>
  <si>
    <t>CAC: REMITE DERECHOS DE PETICIÓN </t>
  </si>
  <si>
    <t>Viviana Gonzalez Cano</t>
  </si>
  <si>
    <t>20231140238742  </t>
  </si>
  <si>
    <t>31-07-2023 16:27 PM	Archivar	Viviana Gonzalez Cano	Se da contestación bajo radicado 20233140092081.</t>
  </si>
  <si>
    <t>NICOLAS ANDRES LASTRE . . </t>
  </si>
  <si>
    <t>CAC. Consustas proceso educación </t>
  </si>
  <si>
    <t>Jose Alexander Teuta Gomez </t>
  </si>
  <si>
    <t>20231140238762  </t>
  </si>
  <si>
    <t>10-08-2023 16:50 PM	Archivar	Beimar Mauricio Serna Duque	Se envía respuesta por correo a la solicitud con radicado 20231140238762 y se deja copia en la carpeta de evidencias con título Consultas Proceso de Educación – 20231140238762</t>
  </si>
  <si>
    <t>PERSONERIA DE GUARNE</t>
  </si>
  <si>
    <t>CAC: TRASLADO DERECHO DE PETICION -SOLICITUD INFORMACIÓN DE LA PERSONERIA DE GUARNE SOBRE REQUISITOS PARA NOMBRAMIENTO CABO DE BOMBEROS - </t>
  </si>
  <si>
    <t>20231140238782  </t>
  </si>
  <si>
    <t xml:space="preserve">	20232110092011</t>
  </si>
  <si>
    <t>15-08-2023 17:00 PM	Archivar	Jorge Fabian Rodriguez Hincapie	Radicado DNBC N°20231140238782, se contesto con el radicado de salida 20232110092011 se notifica el 15 de agosto de 2023 al peticionario</t>
  </si>
  <si>
    <t>CONTRALORIA / HAROLD HUMBERTO CHAVEZ  </t>
  </si>
  <si>
    <t>CAC: Remite Observación Contraloría General de la República – Atención Denuncia 2022-252859-82111-D </t>
  </si>
  <si>
    <t>20231140238812  </t>
  </si>
  <si>
    <t>15+15</t>
  </si>
  <si>
    <t>20231140238922  </t>
  </si>
  <si>
    <t xml:space="preserve">	20231000092541</t>
  </si>
  <si>
    <t>06-09-2023 09:56 AM	Archivar	Julio Cesar Garcia Triana	se archiva toda vez que se envia la respuesta por parte de area easesores de ls DNBC una vez se envio la parte que correspondia a IVC.</t>
  </si>
  <si>
    <t>Se solicita prorroga a peticionario / sin evidencia de envío respuesta</t>
  </si>
  <si>
    <t>CUERPO DE BOMBEROS VOLUNTARIOS DE MANI - CASANARE  </t>
  </si>
  <si>
    <t>CAC. Solicitud de concepto - Votaciones consejos de dignatarios. </t>
  </si>
  <si>
    <t>20231140238982  </t>
  </si>
  <si>
    <t xml:space="preserve">	20232110091721</t>
  </si>
  <si>
    <t>26-07-2023 10:16 AM	Archivar	Andrea Bibiana Castañeda Durán	SE DIO TRÁMITE CON RAD. 20232110091721 ENVIADO EL 26/7/23</t>
  </si>
  <si>
    <t>HUGO ENRIQUE NIETO MOLINA  / COORDINADOR DEPARTAMENTAL</t>
  </si>
  <si>
    <t>CAC: REMITE HOJA DE VIDA PARA POSTULARSE COMO COORDINADOR EJECUTIVO </t>
  </si>
  <si>
    <t>20231140238992  </t>
  </si>
  <si>
    <t>28-07-2023 14:52 PM	Archivar	Andrea Bibiana Castañeda Durán	SE DIO TRÁMITE CON RAD. 20232110091971 ENVIADO EL 28/7/23</t>
  </si>
  <si>
    <t>20231140239002  </t>
  </si>
  <si>
    <t>28-07-2023 10:24 AM	Archivar	Jorge Restrepo Sanguino	SE DIO RESPUESTA MEDIANTE OFICIO N°20232110092041 EL 28/7/2023</t>
  </si>
  <si>
    <t>SINDICATO DE EMPLEADOS DEFENSA DE LA VIDA Y EL AMBIENTE SELVA </t>
  </si>
  <si>
    <t>CAC. R23236 - Solicitud de copia de Acuerdos Colectivos y Pliegos de Peticiones.  </t>
  </si>
  <si>
    <t>20231140239042  </t>
  </si>
  <si>
    <t>27-07-2023 11:25 AM	Archivar	Jorge Restrepo Sanguino	SE DIO RESPUESTA MEDIANTE OFICIO N 20232110091901 EL 27/7/2023</t>
  </si>
  <si>
    <t>EDWIN SOLANO  </t>
  </si>
  <si>
    <t>CAC: Consulta sobre la Capacitación de Brigadas de Emergencia </t>
  </si>
  <si>
    <t>20231140239062  </t>
  </si>
  <si>
    <t>31-07-2023 16:38 PM	Archivar	Beimar Mauricio Serna Duque	Se da respuesta mediante envío de correo electrónico el día 27 de julio</t>
  </si>
  <si>
    <t>CAC: Solicita concepto frente a las competencias de las Personerías Municipales con los Cuerpos de Bomberos Voluntarios </t>
  </si>
  <si>
    <t>20231140239082  </t>
  </si>
  <si>
    <t>10-08-2023 08:46 AM	Archivar	Andrea Bibiana Castañeda Durán	SE DIO TRÁMITE CON RAD. 20232110092191 ENVIADO EL 02/08/23</t>
  </si>
  <si>
    <t>SANTIAGO VERNAZA CIVETTA </t>
  </si>
  <si>
    <t>CAC. Derecho de Petición - Cumplimiento PAE </t>
  </si>
  <si>
    <t>20231140239172  </t>
  </si>
  <si>
    <t>27-07-2023 11:04 AM	Archivar	Jorge Restrepo Sanguino	SE DIO RESPUESTA MEDIANTE OFICIO N°20232110091841 EL 27/7/2023</t>
  </si>
  <si>
    <t>HERACLITO LANDINEZ  /  CONGRESO DE LA REPUBLICA</t>
  </si>
  <si>
    <t>CAC: Reiteración solicitud de Información - Art. 258, Ley 5/1992., radicada inicialmente el 23 de mayo con No. 20231140227942 </t>
  </si>
  <si>
    <t>20231140239262  </t>
  </si>
  <si>
    <t>MARLIN CRISTINA DIAZ LOZANO </t>
  </si>
  <si>
    <t>CAC: REMITE DERECHO DE PETICIÓN EMERGENCIA POR DERRUMBE  </t>
  </si>
  <si>
    <t>20231140239302  </t>
  </si>
  <si>
    <t xml:space="preserve">	20232110092251</t>
  </si>
  <si>
    <t>15-08-2023 17:19 PM	Archivar	Jorge Fabian Rodriguez Hincapie	Radicado DNBC N 20231140239302 se contesto con el radicado de salida 20232110092251 se notifica el 04 de agosto de 2023 a la peticionaria Radicado DNBC N 20231140239302 , se contesta con el radicado de salida 20232110092241 se notifica el 04 de agosto de 2023 se traslado por competencia a la empresa publica y a la Alcaldia</t>
  </si>
  <si>
    <t>ANONIMO</t>
  </si>
  <si>
    <t>CAC: Traslado comunicación ANÓNIMA, mediante la cual, advierte sobre presuntas irregularidades, en el municipio de Tocaima, Cundinamarca - organismos de socorro </t>
  </si>
  <si>
    <t>20231140239312  </t>
  </si>
  <si>
    <t>08-09-2023 14:25 PM	Archivar	Julio Cesar Garcia Triana	SE ENVIA EL 08 DE SEPTIEMBRE E 2023 POR EL CORREO DE RESPUESTAS DE ATENCION AL CIUDADANO</t>
  </si>
  <si>
    <t>Risaralda</t>
  </si>
  <si>
    <t>GOBERNACION DE RISARALDA  </t>
  </si>
  <si>
    <t>CAC. Solicitud de información - Cumplimiento de compromisos CBV de La Virginia Riaralda </t>
  </si>
  <si>
    <t>20231140239382  </t>
  </si>
  <si>
    <t>GOBERNACION DEL BOLIVAR GOBERNACION DEL BOLIVAR  </t>
  </si>
  <si>
    <t>CAC. Consulta sobre nombramiento de Coordinadora Ejecutiva de Bomberos de Bolívar, Oficio GOBOL-23-032027 - Rta a Radicado - N° 20231140231072 </t>
  </si>
  <si>
    <t>20231140239392  </t>
  </si>
  <si>
    <t xml:space="preserve">	20232150092671</t>
  </si>
  <si>
    <t>21-09-2023 10:25 AM	Archivar	Julio Cesar Garcia Triana	SE ENVIA RESPUESTA EL 21 DE SEPTIEMBRE DE 2023 POR EL CORREO RESPUESTAS DE ATENCION AL CIUDADANO</t>
  </si>
  <si>
    <t>CIUDADANO SAN PEDRO  </t>
  </si>
  <si>
    <t>CAC. 20231140214272 20232150083661 CBV de San Pedro de Sucre Queja Anónima </t>
  </si>
  <si>
    <t>20231140239412  </t>
  </si>
  <si>
    <t>03-10-2023 15:46 PM	Archivar	Julio Cesar Garcia Triana	SE ENVIA EL 03 DE OCTUBRE DE 2023 POR EL CORREO DE RESPUESTAS DE ATENCION AL CIUDADANO</t>
  </si>
  <si>
    <t>MILLER FERNANDO GAMBOA  </t>
  </si>
  <si>
    <t>CAC. Solicitud de información - Orientación sobre acenso en CBV  </t>
  </si>
  <si>
    <t>20231140239422  </t>
  </si>
  <si>
    <t>11-08-2023 08:41 AM	Archivar	Andrea Bibiana Castañeda Durán	SE DIO TRÁMITE CON RAD. 20232110092071 ENVIADO EL 11/08/23</t>
  </si>
  <si>
    <t>CAC. Solicitud de Información y Asesoría Laboral  </t>
  </si>
  <si>
    <t>20231140239462  </t>
  </si>
  <si>
    <t>28-07-2023 10:14 AM	Archivar	Jorge Restrepo Sanguino	SE DIO RESPUESTA MEDIANTE N°20232110091961 EL 28/7/2023</t>
  </si>
  <si>
    <t>CAC. SOLICITUD DE CONCEPTOS Y FORMANTOS -CBV SANTANDER DE QUILICHAO CAUCA. </t>
  </si>
  <si>
    <t>20231140239562  </t>
  </si>
  <si>
    <t xml:space="preserve">	20232110091851</t>
  </si>
  <si>
    <t>27-07-2023 13:38 PM	Archivar	Andrea Bibiana Castañeda Durán	SE DIO TRÁMITE CON RAD. 20232110091851 ENVIADO EL 27/7/23</t>
  </si>
  <si>
    <t>CUERPO BOMBEROS VOLUNTARIOS CICUCO  </t>
  </si>
  <si>
    <t>CAC. Documentación sobre la problemática de los convenios que no han cancelado </t>
  </si>
  <si>
    <t>fano </t>
  </si>
  <si>
    <t>20231140239632  </t>
  </si>
  <si>
    <t>JUAN PULGARIN ACOSTA </t>
  </si>
  <si>
    <t>CAC: Derecho de petición de información de Interés General </t>
  </si>
  <si>
    <t>20231140239722  </t>
  </si>
  <si>
    <t>15-08-2023 23:34 PM	Archivar	Jorge Fabian Rodriguez Hincapie	Radicado DNBC N ° 20231140239722 se contesto con el radicado de salida .20232110086211 se notifica el 04 de agosto de 2023 al peticionario</t>
  </si>
  <si>
    <t>HEMBERTH HENRIQUEZ.  /  CBV MOMPOX</t>
  </si>
  <si>
    <t>CAC: REQUERIMIENTO INCONVENIENTES CON ADMINISTRACIÓN MUNICIPAL PARA CONTRATACIÓN SERVICIO </t>
  </si>
  <si>
    <t>20231140239742  </t>
  </si>
  <si>
    <t>01-08-2023 16:01 PM	Archivar	fano	SE DIO RESPUESTA MEDIANTE OFICIO N°20232110092181 EL 1/8/2023</t>
  </si>
  <si>
    <t>CUERPO DE BOMBEROS VOLUNTARIOS AGUACHICA  </t>
  </si>
  <si>
    <t>CAC. DERECHO DE PETICION ART 23 SUPERIOR ASUNTO CBV DE AGUACHICA CESAR. </t>
  </si>
  <si>
    <t>20231140239752  </t>
  </si>
  <si>
    <t>02-08-2023 09:21 AM	Archivar	Andrea Bibiana Castañeda Durán	se dio trámite con rad. 20232110092091 enviado el 2/8/23</t>
  </si>
  <si>
    <t>PAULA SORANYI NÚÑEZ GOMEZ </t>
  </si>
  <si>
    <t>CAC. Fotografias del forestal con Aspirantes B14 y Meta y carta al Consejo De Oficiales B14. Cuerpo de Bomberos Voluntarios de Soacha  </t>
  </si>
  <si>
    <t>20231140239792  </t>
  </si>
  <si>
    <t xml:space="preserve"> 20232110092131 Y 20232110092171</t>
  </si>
  <si>
    <t>10-08-2023 08:54 AM	Archivar	Andrea Bibiana Castañeda Durán	SE DIO TRÁMITE CON RADICADOS 20232110092131 Y 20232110092171 ENVIADO EL 3/08/23 Y 10/8/2023 RESPECTIVAMENTE. EL PRIMERO SOLICITANDO INFORMACIÓN RESPECTO AL TRÁMITE DE ADMISIÓN DE LA QUEJOSA Y EL SEGUNDO SOLICITANDO INICIO DE LA INVESTIGACIÓN POR PRESUNTAS EMERGENCIAS ATENDIDAS POR ASPIRANTES</t>
  </si>
  <si>
    <t>nasly del pilar fajardo ramirez</t>
  </si>
  <si>
    <t>CAC: Traslado por competencia derecho de petición de Nasly del Pilar Fajardo - Requisitos para envió de personal a emergencia en Chile. </t>
  </si>
  <si>
    <t>20231140239912  </t>
  </si>
  <si>
    <t>11-09-2023 14:27 PM	Archivar	Luis Alberto Valencia Pulido	se dio respuesta con el radicado No 20232120094321004</t>
  </si>
  <si>
    <t>word</t>
  </si>
  <si>
    <t>WILLIAM DAVID CHADID ARIAS FRIOGAN </t>
  </si>
  <si>
    <t>CAC. SOLICITUD DE INFORMACIÓN - CONCEPTO DE BOMBEROS COROZAL </t>
  </si>
  <si>
    <t>20231140240062  </t>
  </si>
  <si>
    <t xml:space="preserve">	20232110092571</t>
  </si>
  <si>
    <t>16-08-2023 14:25 PM	Archivar	Jorge Fabian Rodriguez Hincapie	se contesto en termino al peticionario y se traslado por competencia al cuerpo de bomberos para su contesto de fondo al peticionario</t>
  </si>
  <si>
    <t>FISCALIA GENERAL DE LA NACION  </t>
  </si>
  <si>
    <t>CAC: Solicitud de Información N.U.NC. 080016001257202316244 denuncia instaurada en la Dirección Seccional Atlántico, en contra de la administración municipal de Galapa Atlántico </t>
  </si>
  <si>
    <t>20231140240082  </t>
  </si>
  <si>
    <t>10-08-2023 11:24 AM	Archivar	Andrea Bibiana Castañeda Durán	SE DIO TRÁMITE CON RAD 20232110092321 ENVIADO EL 10/8/23</t>
  </si>
  <si>
    <t>MONICA HERNANDEZ LOZANO  </t>
  </si>
  <si>
    <t>CAC. SOLICITUD DE INFORMACIÓN RESPUESTA RADICADO N° 20231140229342 - CONSULTA APLICABILIDAD LEY 1575 DE 2012 Y LEY Y 1796 DE 2016  </t>
  </si>
  <si>
    <t>20231140240142  </t>
  </si>
  <si>
    <t xml:space="preserve">	20232000093171</t>
  </si>
  <si>
    <t>25-08-2023 11:57 AM	Archivar	Beimar Mauricio Serna Duque	Se respuesta con radicado DNBC 20232000093171 Respuesta Inspecciones Contraincendios Respuesta Inspecciones Contraincendios - Se envía el 25 de agosto</t>
  </si>
  <si>
    <t>ALCALDIA MACANAL BOYACA </t>
  </si>
  <si>
    <t>CAC: Remite respuesta Radicado DNBC No. 20232110090631 - Convenio prestación de servicio público esencial </t>
  </si>
  <si>
    <t>20231140240152  </t>
  </si>
  <si>
    <t xml:space="preserve">	20232110092331</t>
  </si>
  <si>
    <t>10-08-2023 09:15 AM	Archivar	Andrea Bibiana Castañeda Durán	SE DIO TRÁMITE CON RAD. 20232110092331 ENVIADO EL 10/8/23</t>
  </si>
  <si>
    <t>CAC: Solicita información sobre la legalización de los Consejos de Oficiales de los Cuerpos de Bomberos Voluntarios de Colombia </t>
  </si>
  <si>
    <t>20231140240162  </t>
  </si>
  <si>
    <t xml:space="preserve">	20232110092591</t>
  </si>
  <si>
    <t>16-08-2023 14:08 PM	Archivar	Jorge Fabian Rodriguez Hincapie	Radicado DNBC N° 20231140240162, se contesto con el radicado de salida 20232110092591 se notifica el 16 de agosto de 2023 al peticionario</t>
  </si>
  <si>
    <t>ANDRES RODRIGO ARDILA MALDONADO  </t>
  </si>
  <si>
    <t>CAC. Solicitud de información - Certificado Bombero 1 y bombero 2 - Indica no recibir respuesta por parte del CBV </t>
  </si>
  <si>
    <t>20231140240172  </t>
  </si>
  <si>
    <t>01-08-2023 13:18 PM	Archivar	Beimar Mauricio Serna Duque	Se envía correo con los certificados correspondientes de acuerdo a solicitud</t>
  </si>
  <si>
    <t>JORGE ENRIQUE BENEDETTI MARTELO / CONGRESO DE LA REPUBLICA</t>
  </si>
  <si>
    <t>CAC. Solicitud de concepto - Proyecto de ley </t>
  </si>
  <si>
    <t>Luisa Maria Mendoza Manrique</t>
  </si>
  <si>
    <t>20231140240242  </t>
  </si>
  <si>
    <t>02-08-2023 17:54 PM	Archivar	Luisa Maria Mendoza Manrique	SE ENVIA DOCUMENTO PARA FIRMA Y TRÁMITE 20232140092491</t>
  </si>
  <si>
    <t>HEMBERTH HENRIQUEZ. /  CBV MOMPOX</t>
  </si>
  <si>
    <t>CAC: Solicita asesoramiento de como actuar frente a las irregularidades del Comandante del Cuerpo de Bomberos Voluntarios de Santa Cruz de Mompox.  </t>
  </si>
  <si>
    <t>20231140240322  </t>
  </si>
  <si>
    <t xml:space="preserve">	20232110092931</t>
  </si>
  <si>
    <t>17-08-2023 08:28 AM	Archivar	Andrea Bibiana Castañeda Durán	SE DIO TRÁMITE CON RAD. 20232110092931 ENVIADO EL 17/8/23</t>
  </si>
  <si>
    <t>ALCALDIA SANTA BARBARA  </t>
  </si>
  <si>
    <t>CAC: REMITE SOLICITUD DE INFORMACION SOBRE COMO REALIZAR LA CONTRATACION PARA EL SERVICIO PUBLICO ESENCIAL  </t>
  </si>
  <si>
    <t>20231140240342  </t>
  </si>
  <si>
    <t>16-08-2023 16:32 PM	Archivar	Jorge Fabian Rodriguez Hincapie	El radicado de entrada 20231140240342 se contesta con el radico de salida 20232110092601 y se oficio al peticionario el 16 de agosto de 2023</t>
  </si>
  <si>
    <t>JORGE ELIECER RESTREPO LOPEZ </t>
  </si>
  <si>
    <t>CAC. Consulta - Cuántos son los periodos por los cuales puede ser reelegido consecutivamente un comandante de un CB </t>
  </si>
  <si>
    <t>20231140240382  </t>
  </si>
  <si>
    <t>11-08-2023 08:49 AM	Archivar	Andrea Bibiana Castañeda Durán	se dio trámite con rad. 20232110092851 enviado el 11/08/23</t>
  </si>
  <si>
    <t>MAURICIO AYALA  </t>
  </si>
  <si>
    <t>CAC: Solicitud expedición del acto administrativo de nombramiento para el cargo de Subdirector Estratégico y de Coordinación Bomberil de la DNBC </t>
  </si>
  <si>
    <t>20231140240452  </t>
  </si>
  <si>
    <t>CUERPO DE BOMBEROS VOLUNTARIOS COMBITA  </t>
  </si>
  <si>
    <t>CAC: REMITE SOLICITUD INFORMACIÓN SOBRE VIABILIDAD PARA REALIZAR INSPECCIONES DE SEGURIDAD HUMANA CONTRA INCENDIO </t>
  </si>
  <si>
    <t>20231140240492  </t>
  </si>
  <si>
    <t>10-08-2023 08:43 AM	Archivar	Andrea Bibiana Castañeda Durán	SE DIO TRÁMITE CON RAD. 20232110092341 ENVIADO EL 3/8/23</t>
  </si>
  <si>
    <t>HERNAN CADAVID MARQUEZ /  CONGRESO DE LA REPUBLICA</t>
  </si>
  <si>
    <t>CAC: Solicita información sobre el número de personas que han ejercido la función de presidencia o director de la entidad.  </t>
  </si>
  <si>
    <t>DIRECTOR GENERAL  </t>
  </si>
  <si>
    <t>20231140240502  </t>
  </si>
  <si>
    <t>14-08-2023 10:17 AM	Archivar	DIRECTOR GENERAL	se contesto por correo electronico *20231000092961*</t>
  </si>
  <si>
    <t>ALVARO GUTIERREZ  /  COORDINADOR EJECUTIVO</t>
  </si>
  <si>
    <t>CAC. Cuerpo de bomberos intervenidos en el Departamento del Valle del Cauca </t>
  </si>
  <si>
    <t>Nataly Salas Casallas </t>
  </si>
  <si>
    <t>20231140240592  </t>
  </si>
  <si>
    <t>22-08-2023 17:18 PM	Archivar	Nataly Salas Casallas	Se envió por correo electrónico el día 22 de agosto del 2023</t>
  </si>
  <si>
    <t>CAC: Remite oficio referente a observaciones Hoja de Vida Bombero Mauricio Ayala Vásquez </t>
  </si>
  <si>
    <t>20231140240622  </t>
  </si>
  <si>
    <t>RUBEN DARIO LOPEZ </t>
  </si>
  <si>
    <t>CAC: REMITE DENUNCIA SOBRE INCONSISTENCIA EN EL CUMPLIMIENTO DE REQUISITOS PARA CARGO DE COMANDANTE  </t>
  </si>
  <si>
    <t>20231140240682  </t>
  </si>
  <si>
    <t xml:space="preserve">	20232150093671</t>
  </si>
  <si>
    <t>21-09-2023 10:57 AM	Archivar	Julio Cesar Garcia Triana	SE ENVIA EL 21 DE SEPTIEMBRE LA RESPUESTA POR EL CORREO DE RESPUESTAS DE ATENCION AL CIUDADANO</t>
  </si>
  <si>
    <t>YULIS GONZALEZ  </t>
  </si>
  <si>
    <t>CAC: Solicita información sobre el proceso y los requisitos de postulación y elección del consejo de dignatarios de un cuerpo de bomberos. </t>
  </si>
  <si>
    <t>20231140240732  </t>
  </si>
  <si>
    <t>17-08-2023 08:32 AM	Archivar	Andrea Bibiana Castañeda Durán	SE DIO TRÁMITE CON RAD. 20232110092941 ENVIADO EL 17/8/23</t>
  </si>
  <si>
    <t>JULIO VICENTE TORRES AVIL</t>
  </si>
  <si>
    <t>CAC: TRASLADA POR COMPETENCIA PETICIÓN DEL SEÑOR JULIO VICENTE TORRES AVILA </t>
  </si>
  <si>
    <t>20231140240782  </t>
  </si>
  <si>
    <t xml:space="preserve">	20232110092681</t>
  </si>
  <si>
    <t>15-08-2023 23:55 PM	Archivar	Jorge Fabian Rodriguez Hincapie	el radicado de entrada 20231140240782, se contesto con el radicado de salida 20232110092681 y se notifico al peticionario el 14 de agosto de 2023</t>
  </si>
  <si>
    <t>GUILLERMO ENRIQUE GOMEZ MORALES /  FISCALIA GENERAL DE LA NACION</t>
  </si>
  <si>
    <t>CAC: Solicitud información sobre requisitos y pruebas que debe realizar un bombero para ser idóneo y ser autorizado en conducir o manejar una máquina de bomberos. </t>
  </si>
  <si>
    <t>20231140240802  </t>
  </si>
  <si>
    <t xml:space="preserve">	20232110092711</t>
  </si>
  <si>
    <t>15-08-2023 23:55 PM	Archivar	Jorge Fabian Rodriguez Hincapie	Radicado DNBC N° 20231140240802 se contesto con el radicado de salida 20232110092711 y se notifico por correo el 14 de agosto de 2023.</t>
  </si>
  <si>
    <t>PROCURADURíA 1 DELEGADA CONTRATACIóN ESTATAL MARIA CECILIA RUBIANO VARGAS SECRETARIO GRADO 11 </t>
  </si>
  <si>
    <t>CAC: Requerimiento Oficio P4DCE-1283 Expediente No. IUS – E - 2023 – 077023 - IUC – D - 2023 – 2825611 - Solicita Copia de la resolución No. 0661 de 2014. </t>
  </si>
  <si>
    <t>20231140240852  </t>
  </si>
  <si>
    <t xml:space="preserve"> </t>
  </si>
  <si>
    <t>1. ÁREA</t>
  </si>
  <si>
    <t>Etiquetas de fila</t>
  </si>
  <si>
    <t>Cuenta de Área</t>
  </si>
  <si>
    <t>Porcentaje</t>
  </si>
  <si>
    <t>Total general</t>
  </si>
  <si>
    <t>2. ESTADO</t>
  </si>
  <si>
    <t>Cuenta de Estado</t>
  </si>
  <si>
    <t>3. MESES</t>
  </si>
  <si>
    <t>Mes</t>
  </si>
  <si>
    <t>Cuenta mes</t>
  </si>
  <si>
    <t>Julio</t>
  </si>
  <si>
    <t xml:space="preserve">Agosto </t>
  </si>
  <si>
    <t>Septiembre</t>
  </si>
  <si>
    <t>TOTAL</t>
  </si>
  <si>
    <t>4. TIPO DE PETICIÓN</t>
  </si>
  <si>
    <t>Cuenta de Tipo de petición</t>
  </si>
  <si>
    <t xml:space="preserve">5. CANAL </t>
  </si>
  <si>
    <t>Cuenta de Canal Oficial de Entrada</t>
  </si>
  <si>
    <t>6. SERVICIO DE ENTRADA</t>
  </si>
  <si>
    <t>Cuenta de Servicio de Entrada</t>
  </si>
  <si>
    <t>7. NATURALEZA JURÍDICA SOLICITANTE</t>
  </si>
  <si>
    <t>Cuenta de Naturaleza jurídica del peticionario</t>
  </si>
  <si>
    <t>8. DEPARTAMENTO</t>
  </si>
  <si>
    <t>Cuenta de Departamento</t>
  </si>
  <si>
    <t>9. TEMA DE CONSULTA</t>
  </si>
  <si>
    <t>Cuenta de Tema de Consulta</t>
  </si>
  <si>
    <t>10. TIEMPO DE RESPUESTA</t>
  </si>
  <si>
    <t>Promedio de Tiempo de atención</t>
  </si>
  <si>
    <t>INFORMACIÓN IMPORTANTE</t>
  </si>
  <si>
    <t>Ha insertado una recomendación que utiliza una tabla dinámica.</t>
  </si>
  <si>
    <t>Las tablas dinámicas funcionan mejor cuando los datos están organizados en columnas y tienen una sola fila de encabezado, así que eso es lo que hemos hecho a continuación.</t>
  </si>
  <si>
    <t>Servicio de Entrada2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</si>
</sst>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Arial"/>
      <family val="2"/>
    </font>
    <font>
      <sz val="10"/>
      <name val="Arial"/>
      <family val="2"/>
    </font>
    <font>
      <sz val="11"/>
      <name val="Arial"/>
      <family val="2"/>
    </font>
    <font>
      <sz val="9"/>
      <name val="Arial"/>
      <family val="2"/>
    </font>
    <font>
      <sz val="8"/>
      <name val="Verdana"/>
      <family val="2"/>
    </font>
    <font>
      <sz val="11"/>
      <name val="Calibri"/>
      <family val="2"/>
      <scheme val="minor"/>
    </font>
    <font>
      <sz val="10"/>
      <name val="Calibri"/>
      <family val="2"/>
      <scheme val="minor"/>
    </font>
    <font>
      <sz val="11"/>
      <color rgb="FF444444"/>
      <name val="Calibri"/>
      <family val="2"/>
      <charset val="1"/>
    </font>
    <font>
      <sz val="8"/>
      <color theme="1"/>
      <name val="Arial"/>
      <family val="2"/>
    </font>
    <font>
      <sz val="9"/>
      <name val="Calibri"/>
      <family val="2"/>
      <scheme val="minor"/>
    </font>
    <font>
      <b/>
      <sz val="11"/>
      <color rgb="FF000000"/>
      <name val="Calibri"/>
      <family val="2"/>
    </font>
    <font>
      <sz val="11"/>
      <color rgb="FF4472C4"/>
      <name val="Calibri"/>
      <family val="2"/>
      <scheme val="minor"/>
    </font>
    <font>
      <sz val="11"/>
      <color rgb="FF333333"/>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C00000"/>
        <bgColor indexed="64"/>
      </patternFill>
    </fill>
    <fill>
      <patternFill patternType="solid">
        <fgColor rgb="FF00B050"/>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rgb="FFFFC000"/>
        <bgColor rgb="FF000000"/>
      </patternFill>
    </fill>
    <fill>
      <patternFill patternType="solid">
        <fgColor rgb="FFC00000"/>
        <bgColor rgb="FF000000"/>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wrapText="1"/>
    </xf>
    <xf numFmtId="1"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6" borderId="1" xfId="0"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0" fillId="0" borderId="0" xfId="0" applyFont="1" applyAlignment="1">
      <alignment horizontal="center" vertical="center" wrapText="1"/>
    </xf>
    <xf numFmtId="14" fontId="7" fillId="0" borderId="1" xfId="0" applyNumberFormat="1" applyFont="1" applyBorder="1" applyAlignment="1">
      <alignment horizontal="center" wrapText="1"/>
    </xf>
    <xf numFmtId="164"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11" fillId="0" borderId="0" xfId="0" applyFont="1" applyAlignment="1">
      <alignment horizontal="center" vertical="center"/>
    </xf>
    <xf numFmtId="0" fontId="7" fillId="8" borderId="1" xfId="0"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wrapText="1"/>
    </xf>
    <xf numFmtId="1" fontId="7" fillId="0" borderId="3" xfId="0" applyNumberFormat="1" applyFont="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wrapText="1"/>
    </xf>
    <xf numFmtId="14" fontId="7" fillId="0" borderId="5" xfId="0" applyNumberFormat="1" applyFont="1" applyBorder="1" applyAlignment="1">
      <alignment horizontal="center" wrapText="1"/>
    </xf>
    <xf numFmtId="1" fontId="7" fillId="0" borderId="5" xfId="0" applyNumberFormat="1" applyFont="1" applyBorder="1" applyAlignment="1">
      <alignment horizontal="center" vertical="center" wrapText="1"/>
    </xf>
    <xf numFmtId="0" fontId="7" fillId="10" borderId="5" xfId="0" applyFont="1" applyFill="1" applyBorder="1" applyAlignment="1">
      <alignment horizontal="center" vertical="center" wrapText="1"/>
    </xf>
    <xf numFmtId="14" fontId="4" fillId="0" borderId="1" xfId="0" applyNumberFormat="1" applyFont="1" applyBorder="1" applyAlignment="1">
      <alignment horizontal="center" wrapText="1"/>
    </xf>
    <xf numFmtId="1"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 xfId="0" applyFont="1" applyBorder="1" applyAlignment="1">
      <alignment horizontal="center" wrapText="1"/>
    </xf>
    <xf numFmtId="0" fontId="12" fillId="0" borderId="0" xfId="0" applyFont="1" applyAlignment="1">
      <alignment horizontal="center"/>
    </xf>
    <xf numFmtId="0" fontId="6" fillId="0" borderId="1" xfId="0" applyFont="1" applyBorder="1" applyAlignment="1">
      <alignment horizontal="center" wrapText="1"/>
    </xf>
    <xf numFmtId="0" fontId="0" fillId="0" borderId="0" xfId="0" applyAlignment="1">
      <alignment horizontal="center"/>
    </xf>
    <xf numFmtId="0" fontId="0" fillId="0" borderId="0" xfId="0" pivotButton="1"/>
    <xf numFmtId="0" fontId="0" fillId="0" borderId="0" xfId="0" applyAlignment="1">
      <alignment horizontal="left"/>
    </xf>
    <xf numFmtId="0" fontId="2" fillId="0" borderId="0" xfId="0" applyFont="1" applyAlignment="1">
      <alignment wrapText="1"/>
    </xf>
    <xf numFmtId="0" fontId="2" fillId="0" borderId="0" xfId="0" applyFont="1" applyAlignment="1">
      <alignment horizontal="center" vertical="center"/>
    </xf>
    <xf numFmtId="10" fontId="0" fillId="0" borderId="0" xfId="1" applyNumberFormat="1" applyFont="1"/>
    <xf numFmtId="10" fontId="0" fillId="0" borderId="0" xfId="0" applyNumberFormat="1"/>
    <xf numFmtId="0" fontId="2" fillId="11" borderId="1" xfId="0" applyFont="1" applyFill="1" applyBorder="1" applyAlignment="1">
      <alignment wrapText="1"/>
    </xf>
    <xf numFmtId="0" fontId="2" fillId="0" borderId="1" xfId="0" applyFont="1" applyBorder="1" applyAlignment="1">
      <alignment horizontal="center" vertical="center"/>
    </xf>
    <xf numFmtId="0" fontId="0" fillId="0" borderId="1" xfId="0" applyBorder="1" applyAlignment="1">
      <alignment wrapText="1"/>
    </xf>
    <xf numFmtId="10" fontId="0" fillId="0" borderId="1" xfId="1" applyNumberFormat="1" applyFont="1" applyBorder="1" applyAlignment="1">
      <alignment horizontal="center" wrapText="1"/>
    </xf>
    <xf numFmtId="0" fontId="2" fillId="0" borderId="1" xfId="0" applyFont="1" applyBorder="1" applyAlignment="1">
      <alignment wrapText="1"/>
    </xf>
    <xf numFmtId="0" fontId="2" fillId="0" borderId="1" xfId="0" applyFont="1" applyBorder="1"/>
    <xf numFmtId="10" fontId="2" fillId="0" borderId="1" xfId="0" applyNumberFormat="1" applyFont="1" applyBorder="1" applyAlignment="1">
      <alignment horizontal="center" vertical="center"/>
    </xf>
    <xf numFmtId="0" fontId="8" fillId="0" borderId="1" xfId="0" applyFont="1" applyBorder="1" applyAlignment="1">
      <alignment horizontal="left" vertical="center" wrapText="1"/>
    </xf>
    <xf numFmtId="1" fontId="9" fillId="0" borderId="1" xfId="0" applyNumberFormat="1" applyFont="1" applyBorder="1"/>
    <xf numFmtId="14" fontId="9" fillId="0" borderId="1" xfId="0" applyNumberFormat="1" applyFont="1" applyBorder="1"/>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3" fillId="6"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13" fillId="8" borderId="1" xfId="0" applyFont="1" applyFill="1" applyBorder="1" applyAlignment="1">
      <alignment horizontal="center" vertical="center" wrapText="1"/>
    </xf>
    <xf numFmtId="14" fontId="10" fillId="0" borderId="0" xfId="0" applyNumberFormat="1" applyFont="1" applyAlignment="1">
      <alignment horizontal="center" vertical="center" wrapText="1"/>
    </xf>
    <xf numFmtId="0" fontId="13" fillId="0" borderId="0" xfId="0" applyFont="1" applyAlignment="1">
      <alignment wrapText="1"/>
    </xf>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3" xfId="0" applyFont="1" applyBorder="1" applyAlignment="1">
      <alignment wrapText="1"/>
    </xf>
    <xf numFmtId="14" fontId="7" fillId="0" borderId="3" xfId="0" applyNumberFormat="1" applyFont="1" applyBorder="1" applyAlignment="1">
      <alignment wrapText="1"/>
    </xf>
    <xf numFmtId="0" fontId="7" fillId="0" borderId="4" xfId="0" applyFont="1" applyBorder="1" applyAlignment="1">
      <alignment wrapText="1"/>
    </xf>
    <xf numFmtId="0" fontId="7" fillId="0" borderId="5" xfId="0" applyFont="1" applyBorder="1" applyAlignment="1">
      <alignment wrapText="1"/>
    </xf>
    <xf numFmtId="14" fontId="7" fillId="0" borderId="5" xfId="0" applyNumberFormat="1" applyFont="1" applyBorder="1" applyAlignment="1">
      <alignment wrapText="1"/>
    </xf>
    <xf numFmtId="0" fontId="11" fillId="0" borderId="0" xfId="0" applyFont="1"/>
    <xf numFmtId="0" fontId="8" fillId="0" borderId="1" xfId="0" applyFont="1" applyBorder="1" applyAlignment="1">
      <alignment horizontal="center" vertical="center" wrapText="1"/>
    </xf>
    <xf numFmtId="0" fontId="14" fillId="0" borderId="0" xfId="0" applyFont="1" applyAlignment="1">
      <alignment wrapText="1"/>
    </xf>
    <xf numFmtId="0" fontId="14" fillId="0" borderId="0" xfId="0" applyFont="1"/>
    <xf numFmtId="1" fontId="0" fillId="0" borderId="0" xfId="0" applyNumberFormat="1"/>
    <xf numFmtId="0" fontId="15" fillId="0" borderId="0" xfId="0" applyFont="1"/>
    <xf numFmtId="0" fontId="16" fillId="0" borderId="0" xfId="0" applyFont="1"/>
    <xf numFmtId="0" fontId="0" fillId="7" borderId="0" xfId="0" applyFill="1" applyAlignment="1">
      <alignment horizontal="left"/>
    </xf>
    <xf numFmtId="9" fontId="0" fillId="0" borderId="0" xfId="1" applyFont="1"/>
    <xf numFmtId="0" fontId="0" fillId="7" borderId="0" xfId="0" applyFill="1"/>
  </cellXfs>
  <cellStyles count="2">
    <cellStyle name="Normal" xfId="0" builtinId="0"/>
    <cellStyle name="Porcentaje" xfId="1" builtinId="5"/>
  </cellStyles>
  <dxfs count="22">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numFmt numFmtId="1" formatCode="0"/>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Área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Hoja4!$B$2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CF-4D95-AF2B-1F2B38DBFA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CF-4D95-AF2B-1F2B38DBFA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CF-4D95-AF2B-1F2B38DBFAAF}"/>
              </c:ext>
            </c:extLst>
          </c:dPt>
          <c:cat>
            <c:strRef>
              <c:f>Hoja4!$A$3:$A$6</c:f>
              <c:strCache>
                <c:ptCount val="3"/>
                <c:pt idx="0">
                  <c:v> SUBDIRECCIÓN ADMINISTRATIVA Y FINANCIERA</c:v>
                </c:pt>
                <c:pt idx="1">
                  <c:v>DIRECCION GENERAL</c:v>
                </c:pt>
                <c:pt idx="2">
                  <c:v>SUBDIRECCIÓN ESTRATÉGICA Y DE COORDINACIÓN BOMBERIL</c:v>
                </c:pt>
              </c:strCache>
            </c:strRef>
          </c:cat>
          <c:val>
            <c:numRef>
              <c:f>Hoja4!$B$3:$B$6</c:f>
              <c:numCache>
                <c:formatCode>General</c:formatCode>
                <c:ptCount val="3"/>
                <c:pt idx="0">
                  <c:v>27</c:v>
                </c:pt>
                <c:pt idx="1">
                  <c:v>36</c:v>
                </c:pt>
                <c:pt idx="2">
                  <c:v>221</c:v>
                </c:pt>
              </c:numCache>
            </c:numRef>
          </c:val>
          <c:extLst>
            <c:ext xmlns:c16="http://schemas.microsoft.com/office/drawing/2014/chart" uri="{C3380CC4-5D6E-409C-BE32-E72D297353CC}">
              <c16:uniqueId val="{00000001-55C3-4605-BC96-2DFAFD5DB11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s>
    <c:plotArea>
      <c:layout/>
      <c:pieChart>
        <c:varyColors val="1"/>
        <c:ser>
          <c:idx val="0"/>
          <c:order val="0"/>
          <c:tx>
            <c:strRef>
              <c:f>Hoja4!$B$10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7A-47B3-A4F8-D1D2F41098B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7A-47B3-A4F8-D1D2F41098B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7A-47B3-A4F8-D1D2F41098B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47A-47B3-A4F8-D1D2F41098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Hoja4!$A$11:$A$15</c:f>
              <c:strCache>
                <c:ptCount val="4"/>
                <c:pt idx="0">
                  <c:v>Cumplida</c:v>
                </c:pt>
                <c:pt idx="1">
                  <c:v>En Proceso</c:v>
                </c:pt>
                <c:pt idx="2">
                  <c:v>Extemporanea</c:v>
                </c:pt>
                <c:pt idx="3">
                  <c:v>Vencida</c:v>
                </c:pt>
              </c:strCache>
            </c:strRef>
          </c:cat>
          <c:val>
            <c:numRef>
              <c:f>Hoja4!$B$11:$B$15</c:f>
              <c:numCache>
                <c:formatCode>General</c:formatCode>
                <c:ptCount val="4"/>
                <c:pt idx="0">
                  <c:v>103</c:v>
                </c:pt>
                <c:pt idx="1">
                  <c:v>35</c:v>
                </c:pt>
                <c:pt idx="2">
                  <c:v>24</c:v>
                </c:pt>
                <c:pt idx="3">
                  <c:v>122</c:v>
                </c:pt>
              </c:numCache>
            </c:numRef>
          </c:val>
          <c:extLst>
            <c:ext xmlns:c16="http://schemas.microsoft.com/office/drawing/2014/chart" uri="{C3380CC4-5D6E-409C-BE32-E72D297353CC}">
              <c16:uniqueId val="{00000001-F09A-4428-9B9A-85440449E23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MES</a:t>
            </a:r>
          </a:p>
        </c:rich>
      </c:tx>
      <c:layout>
        <c:manualLayout>
          <c:xMode val="edge"/>
          <c:yMode val="edge"/>
          <c:x val="0.4006596675415573"/>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barChart>
        <c:barDir val="col"/>
        <c:grouping val="clustered"/>
        <c:varyColors val="0"/>
        <c:ser>
          <c:idx val="0"/>
          <c:order val="0"/>
          <c:tx>
            <c:strRef>
              <c:f>Hoja4!$B$19</c:f>
              <c:strCache>
                <c:ptCount val="1"/>
                <c:pt idx="0">
                  <c:v>Cuenta 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Hoja4!$A$20:$A$22</c:f>
              <c:strCache>
                <c:ptCount val="3"/>
                <c:pt idx="0">
                  <c:v>Julio</c:v>
                </c:pt>
                <c:pt idx="1">
                  <c:v>Agosto </c:v>
                </c:pt>
                <c:pt idx="2">
                  <c:v>Septiembre</c:v>
                </c:pt>
              </c:strCache>
            </c:strRef>
          </c:cat>
          <c:val>
            <c:numRef>
              <c:f>Hoja4!$B$20:$B$22</c:f>
              <c:numCache>
                <c:formatCode>General</c:formatCode>
                <c:ptCount val="3"/>
                <c:pt idx="0">
                  <c:v>89</c:v>
                </c:pt>
                <c:pt idx="1">
                  <c:v>112</c:v>
                </c:pt>
                <c:pt idx="2">
                  <c:v>83</c:v>
                </c:pt>
              </c:numCache>
            </c:numRef>
          </c:val>
          <c:extLst>
            <c:ext xmlns:c16="http://schemas.microsoft.com/office/drawing/2014/chart" uri="{C3380CC4-5D6E-409C-BE32-E72D297353CC}">
              <c16:uniqueId val="{00000001-7863-4490-8FB0-63C062BF4692}"/>
            </c:ext>
          </c:extLst>
        </c:ser>
        <c:dLbls>
          <c:showLegendKey val="0"/>
          <c:showVal val="0"/>
          <c:showCatName val="0"/>
          <c:showSerName val="0"/>
          <c:showPercent val="0"/>
          <c:showBubbleSize val="0"/>
        </c:dLbls>
        <c:gapWidth val="182"/>
        <c:axId val="1662026967"/>
        <c:axId val="1662008615"/>
      </c:barChart>
      <c:catAx>
        <c:axId val="1662026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662008615"/>
        <c:crosses val="autoZero"/>
        <c:auto val="1"/>
        <c:lblAlgn val="ctr"/>
        <c:lblOffset val="100"/>
        <c:noMultiLvlLbl val="0"/>
      </c:catAx>
      <c:valAx>
        <c:axId val="16620086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662026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TIPO DE PETICIÓN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Hoja4!$B$29</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Hoja4!$A$30:$A$37</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Hoja4!$B$30:$B$37</c:f>
              <c:numCache>
                <c:formatCode>General</c:formatCode>
                <c:ptCount val="7"/>
                <c:pt idx="0">
                  <c:v>38</c:v>
                </c:pt>
                <c:pt idx="1">
                  <c:v>43</c:v>
                </c:pt>
                <c:pt idx="2">
                  <c:v>40</c:v>
                </c:pt>
                <c:pt idx="3">
                  <c:v>6</c:v>
                </c:pt>
                <c:pt idx="4">
                  <c:v>86</c:v>
                </c:pt>
                <c:pt idx="5">
                  <c:v>66</c:v>
                </c:pt>
                <c:pt idx="6">
                  <c:v>5</c:v>
                </c:pt>
              </c:numCache>
            </c:numRef>
          </c:val>
          <c:extLst>
            <c:ext xmlns:c16="http://schemas.microsoft.com/office/drawing/2014/chart" uri="{C3380CC4-5D6E-409C-BE32-E72D297353CC}">
              <c16:uniqueId val="{00000001-33AF-41F6-B381-CF96B1398D8F}"/>
            </c:ext>
          </c:extLst>
        </c:ser>
        <c:dLbls>
          <c:showLegendKey val="0"/>
          <c:showVal val="0"/>
          <c:showCatName val="0"/>
          <c:showSerName val="0"/>
          <c:showPercent val="0"/>
          <c:showBubbleSize val="0"/>
        </c:dLbls>
        <c:gapWidth val="182"/>
        <c:axId val="764903783"/>
        <c:axId val="764925111"/>
      </c:barChart>
      <c:catAx>
        <c:axId val="7649037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4925111"/>
        <c:crosses val="autoZero"/>
        <c:auto val="1"/>
        <c:lblAlgn val="ctr"/>
        <c:lblOffset val="100"/>
        <c:noMultiLvlLbl val="0"/>
      </c:catAx>
      <c:valAx>
        <c:axId val="7649251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490378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CANAL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Hoja4!$B$43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Hoja4!$A$44:$A$45</c:f>
              <c:strCache>
                <c:ptCount val="1"/>
                <c:pt idx="0">
                  <c:v>Canal Escrito</c:v>
                </c:pt>
              </c:strCache>
            </c:strRef>
          </c:cat>
          <c:val>
            <c:numRef>
              <c:f>Hoja4!$B$44:$B$45</c:f>
              <c:numCache>
                <c:formatCode>General</c:formatCode>
                <c:ptCount val="1"/>
                <c:pt idx="0">
                  <c:v>284</c:v>
                </c:pt>
              </c:numCache>
            </c:numRef>
          </c:val>
          <c:extLst>
            <c:ext xmlns:c16="http://schemas.microsoft.com/office/drawing/2014/chart" uri="{C3380CC4-5D6E-409C-BE32-E72D297353CC}">
              <c16:uniqueId val="{00000001-E2D5-47CE-A132-51AC7B9B5C3C}"/>
            </c:ext>
          </c:extLst>
        </c:ser>
        <c:dLbls>
          <c:showLegendKey val="0"/>
          <c:showVal val="0"/>
          <c:showCatName val="0"/>
          <c:showSerName val="0"/>
          <c:showPercent val="0"/>
          <c:showBubbleSize val="0"/>
        </c:dLbls>
        <c:gapWidth val="182"/>
        <c:axId val="639047367"/>
        <c:axId val="639054311"/>
      </c:barChart>
      <c:catAx>
        <c:axId val="6390473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39054311"/>
        <c:crosses val="autoZero"/>
        <c:auto val="1"/>
        <c:lblAlgn val="ctr"/>
        <c:lblOffset val="100"/>
        <c:noMultiLvlLbl val="0"/>
      </c:catAx>
      <c:valAx>
        <c:axId val="6390543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63904736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SERVICIO DE ENTRADA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Hoja4!$B$52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8A-40A2-AC2D-9D43008A2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8A-40A2-AC2D-9D43008A2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Hoja4!$A$53:$A$55</c:f>
              <c:strCache>
                <c:ptCount val="2"/>
                <c:pt idx="0">
                  <c:v>Correo Atencion ciudadano</c:v>
                </c:pt>
                <c:pt idx="1">
                  <c:v>Radicacion directa</c:v>
                </c:pt>
              </c:strCache>
            </c:strRef>
          </c:cat>
          <c:val>
            <c:numRef>
              <c:f>Hoja4!$B$53:$B$55</c:f>
              <c:numCache>
                <c:formatCode>General</c:formatCode>
                <c:ptCount val="2"/>
                <c:pt idx="0">
                  <c:v>283</c:v>
                </c:pt>
                <c:pt idx="1">
                  <c:v>1</c:v>
                </c:pt>
              </c:numCache>
            </c:numRef>
          </c:val>
          <c:extLst>
            <c:ext xmlns:c16="http://schemas.microsoft.com/office/drawing/2014/chart" uri="{C3380CC4-5D6E-409C-BE32-E72D297353CC}">
              <c16:uniqueId val="{00000001-4A6D-4312-9F3E-5840A3F87FE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NATURALEZA SOLICITANTE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s>
    <c:plotArea>
      <c:layout/>
      <c:pieChart>
        <c:varyColors val="1"/>
        <c:ser>
          <c:idx val="0"/>
          <c:order val="0"/>
          <c:tx>
            <c:strRef>
              <c:f>Hoja4!$B$60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471-4803-A6AE-2224FB3AD32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471-4803-A6AE-2224FB3AD32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471-4803-A6AE-2224FB3AD32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471-4803-A6AE-2224FB3AD32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71-4803-A6AE-2224FB3AD32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Hoja4!$A$61:$A$66</c:f>
              <c:strCache>
                <c:ptCount val="5"/>
                <c:pt idx="0">
                  <c:v>Entidad Bomberil</c:v>
                </c:pt>
                <c:pt idx="1">
                  <c:v>Entidad Pública</c:v>
                </c:pt>
                <c:pt idx="2">
                  <c:v>Entidad territorial</c:v>
                </c:pt>
                <c:pt idx="3">
                  <c:v>Persona juridica</c:v>
                </c:pt>
                <c:pt idx="4">
                  <c:v>Persona natural</c:v>
                </c:pt>
              </c:strCache>
            </c:strRef>
          </c:cat>
          <c:val>
            <c:numRef>
              <c:f>Hoja4!$B$61:$B$66</c:f>
              <c:numCache>
                <c:formatCode>General</c:formatCode>
                <c:ptCount val="5"/>
                <c:pt idx="0">
                  <c:v>86</c:v>
                </c:pt>
                <c:pt idx="1">
                  <c:v>53</c:v>
                </c:pt>
                <c:pt idx="2">
                  <c:v>34</c:v>
                </c:pt>
                <c:pt idx="3">
                  <c:v>21</c:v>
                </c:pt>
                <c:pt idx="4">
                  <c:v>90</c:v>
                </c:pt>
              </c:numCache>
            </c:numRef>
          </c:val>
          <c:extLst>
            <c:ext xmlns:c16="http://schemas.microsoft.com/office/drawing/2014/chart" uri="{C3380CC4-5D6E-409C-BE32-E72D297353CC}">
              <c16:uniqueId val="{00000001-9845-4D4F-9C9B-5174EADBE8F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DEPARTAMENTO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Hoja4!$B$71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Hoja4!$A$72:$A$100</c:f>
              <c:strCache>
                <c:ptCount val="28"/>
                <c:pt idx="0">
                  <c:v>Antioquia</c:v>
                </c:pt>
                <c:pt idx="1">
                  <c:v>Arauca</c:v>
                </c:pt>
                <c:pt idx="2">
                  <c:v>Atlantico</c:v>
                </c:pt>
                <c:pt idx="3">
                  <c:v>Bogotá D.C</c:v>
                </c:pt>
                <c:pt idx="4">
                  <c:v>Bolivar</c:v>
                </c:pt>
                <c:pt idx="5">
                  <c:v>Boyaca</c:v>
                </c:pt>
                <c:pt idx="6">
                  <c:v>Bucaramanga</c:v>
                </c:pt>
                <c:pt idx="7">
                  <c:v>Caldas</c:v>
                </c:pt>
                <c:pt idx="8">
                  <c:v>Caqueta</c:v>
                </c:pt>
                <c:pt idx="9">
                  <c:v>Casanare</c:v>
                </c:pt>
                <c:pt idx="10">
                  <c:v>Cauca</c:v>
                </c:pt>
                <c:pt idx="11">
                  <c:v>Cesar</c:v>
                </c:pt>
                <c:pt idx="12">
                  <c:v>Choco</c:v>
                </c:pt>
                <c:pt idx="13">
                  <c:v>Cordoba</c:v>
                </c:pt>
                <c:pt idx="14">
                  <c:v>Cundinamarca</c:v>
                </c:pt>
                <c:pt idx="15">
                  <c:v>Huila</c:v>
                </c:pt>
                <c:pt idx="16">
                  <c:v>Magdalena</c:v>
                </c:pt>
                <c:pt idx="17">
                  <c:v>Meta</c:v>
                </c:pt>
                <c:pt idx="18">
                  <c:v>Nariño</c:v>
                </c:pt>
                <c:pt idx="19">
                  <c:v>No designa</c:v>
                </c:pt>
                <c:pt idx="20">
                  <c:v>Norte de Santander</c:v>
                </c:pt>
                <c:pt idx="21">
                  <c:v>Pereira</c:v>
                </c:pt>
                <c:pt idx="22">
                  <c:v>Quindio</c:v>
                </c:pt>
                <c:pt idx="23">
                  <c:v>Risaralda</c:v>
                </c:pt>
                <c:pt idx="24">
                  <c:v>Santander</c:v>
                </c:pt>
                <c:pt idx="25">
                  <c:v>Sucre</c:v>
                </c:pt>
                <c:pt idx="26">
                  <c:v>Tolima</c:v>
                </c:pt>
                <c:pt idx="27">
                  <c:v>Valle del Cauca</c:v>
                </c:pt>
              </c:strCache>
            </c:strRef>
          </c:cat>
          <c:val>
            <c:numRef>
              <c:f>Hoja4!$B$72:$B$100</c:f>
              <c:numCache>
                <c:formatCode>General</c:formatCode>
                <c:ptCount val="28"/>
                <c:pt idx="0">
                  <c:v>11</c:v>
                </c:pt>
                <c:pt idx="1">
                  <c:v>1</c:v>
                </c:pt>
                <c:pt idx="2">
                  <c:v>5</c:v>
                </c:pt>
                <c:pt idx="3">
                  <c:v>78</c:v>
                </c:pt>
                <c:pt idx="4">
                  <c:v>8</c:v>
                </c:pt>
                <c:pt idx="5">
                  <c:v>11</c:v>
                </c:pt>
                <c:pt idx="6">
                  <c:v>1</c:v>
                </c:pt>
                <c:pt idx="7">
                  <c:v>10</c:v>
                </c:pt>
                <c:pt idx="8">
                  <c:v>2</c:v>
                </c:pt>
                <c:pt idx="9">
                  <c:v>5</c:v>
                </c:pt>
                <c:pt idx="10">
                  <c:v>3</c:v>
                </c:pt>
                <c:pt idx="11">
                  <c:v>6</c:v>
                </c:pt>
                <c:pt idx="12">
                  <c:v>1</c:v>
                </c:pt>
                <c:pt idx="13">
                  <c:v>2</c:v>
                </c:pt>
                <c:pt idx="14">
                  <c:v>15</c:v>
                </c:pt>
                <c:pt idx="15">
                  <c:v>2</c:v>
                </c:pt>
                <c:pt idx="16">
                  <c:v>1</c:v>
                </c:pt>
                <c:pt idx="17">
                  <c:v>4</c:v>
                </c:pt>
                <c:pt idx="18">
                  <c:v>2</c:v>
                </c:pt>
                <c:pt idx="19">
                  <c:v>38</c:v>
                </c:pt>
                <c:pt idx="20">
                  <c:v>2</c:v>
                </c:pt>
                <c:pt idx="21">
                  <c:v>1</c:v>
                </c:pt>
                <c:pt idx="22">
                  <c:v>7</c:v>
                </c:pt>
                <c:pt idx="23">
                  <c:v>1</c:v>
                </c:pt>
                <c:pt idx="24">
                  <c:v>23</c:v>
                </c:pt>
                <c:pt idx="25">
                  <c:v>8</c:v>
                </c:pt>
                <c:pt idx="26">
                  <c:v>11</c:v>
                </c:pt>
                <c:pt idx="27">
                  <c:v>25</c:v>
                </c:pt>
              </c:numCache>
            </c:numRef>
          </c:val>
          <c:extLst>
            <c:ext xmlns:c16="http://schemas.microsoft.com/office/drawing/2014/chart" uri="{C3380CC4-5D6E-409C-BE32-E72D297353CC}">
              <c16:uniqueId val="{00000001-8B45-49D9-908C-B0402D3D3587}"/>
            </c:ext>
          </c:extLst>
        </c:ser>
        <c:dLbls>
          <c:showLegendKey val="0"/>
          <c:showVal val="0"/>
          <c:showCatName val="0"/>
          <c:showSerName val="0"/>
          <c:showPercent val="0"/>
          <c:showBubbleSize val="0"/>
        </c:dLbls>
        <c:gapWidth val="182"/>
        <c:axId val="902434888"/>
        <c:axId val="902437864"/>
      </c:barChart>
      <c:catAx>
        <c:axId val="902434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902437864"/>
        <c:crosses val="autoZero"/>
        <c:auto val="1"/>
        <c:lblAlgn val="ctr"/>
        <c:lblOffset val="100"/>
        <c:noMultiLvlLbl val="0"/>
      </c:catAx>
      <c:valAx>
        <c:axId val="902437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9024348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trimestal (III).xlsx]Hoja4!TablaDinámica8</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TEMA DE 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Hoja4!$B$105</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Hoja4!$A$106:$A$113</c:f>
              <c:strCache>
                <c:ptCount val="7"/>
                <c:pt idx="0">
                  <c:v>Acompañamiento juridico</c:v>
                </c:pt>
                <c:pt idx="1">
                  <c:v>Administrativo</c:v>
                </c:pt>
                <c:pt idx="2">
                  <c:v>Educacion bomberil</c:v>
                </c:pt>
                <c:pt idx="3">
                  <c:v>Legislacion Bomberil</c:v>
                </c:pt>
                <c:pt idx="4">
                  <c:v>Otros</c:v>
                </c:pt>
                <c:pt idx="5">
                  <c:v>Recurso a Cuerpo de bomberos</c:v>
                </c:pt>
                <c:pt idx="6">
                  <c:v>Seguimiento a cuerpo de bomberos</c:v>
                </c:pt>
              </c:strCache>
            </c:strRef>
          </c:cat>
          <c:val>
            <c:numRef>
              <c:f>Hoja4!$B$106:$B$113</c:f>
              <c:numCache>
                <c:formatCode>General</c:formatCode>
                <c:ptCount val="7"/>
                <c:pt idx="0">
                  <c:v>26</c:v>
                </c:pt>
                <c:pt idx="1">
                  <c:v>55</c:v>
                </c:pt>
                <c:pt idx="2">
                  <c:v>23</c:v>
                </c:pt>
                <c:pt idx="3">
                  <c:v>104</c:v>
                </c:pt>
                <c:pt idx="4">
                  <c:v>39</c:v>
                </c:pt>
                <c:pt idx="5">
                  <c:v>6</c:v>
                </c:pt>
                <c:pt idx="6">
                  <c:v>31</c:v>
                </c:pt>
              </c:numCache>
            </c:numRef>
          </c:val>
          <c:extLst>
            <c:ext xmlns:c16="http://schemas.microsoft.com/office/drawing/2014/chart" uri="{C3380CC4-5D6E-409C-BE32-E72D297353CC}">
              <c16:uniqueId val="{00000001-74EB-4E39-A8C5-F66F0499043E}"/>
            </c:ext>
          </c:extLst>
        </c:ser>
        <c:dLbls>
          <c:showLegendKey val="0"/>
          <c:showVal val="0"/>
          <c:showCatName val="0"/>
          <c:showSerName val="0"/>
          <c:showPercent val="0"/>
          <c:showBubbleSize val="0"/>
        </c:dLbls>
        <c:gapWidth val="182"/>
        <c:axId val="2112184935"/>
        <c:axId val="2112201303"/>
      </c:barChart>
      <c:catAx>
        <c:axId val="2112184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112201303"/>
        <c:crosses val="autoZero"/>
        <c:auto val="1"/>
        <c:lblAlgn val="ctr"/>
        <c:lblOffset val="100"/>
        <c:noMultiLvlLbl val="0"/>
      </c:catAx>
      <c:valAx>
        <c:axId val="21122013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211218493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63</xdr:row>
      <xdr:rowOff>0</xdr:rowOff>
    </xdr:from>
    <xdr:to>
      <xdr:col>12</xdr:col>
      <xdr:colOff>114300</xdr:colOff>
      <xdr:row>63</xdr:row>
      <xdr:rowOff>110490</xdr:rowOff>
    </xdr:to>
    <xdr:pic>
      <xdr:nvPicPr>
        <xdr:cNvPr id="2" name="Imagen 1" descr="http://40.75.99.166/orfeo3/iconos/flechaasc.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15372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62</xdr:row>
      <xdr:rowOff>0</xdr:rowOff>
    </xdr:from>
    <xdr:to>
      <xdr:col>9</xdr:col>
      <xdr:colOff>114300</xdr:colOff>
      <xdr:row>63</xdr:row>
      <xdr:rowOff>110490</xdr:rowOff>
    </xdr:to>
    <xdr:pic>
      <xdr:nvPicPr>
        <xdr:cNvPr id="3" name="Imagen 2" descr="http://40.75.99.166/orfeo3/iconos/flechaasc.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09657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62</xdr:row>
      <xdr:rowOff>0</xdr:rowOff>
    </xdr:from>
    <xdr:ext cx="114300" cy="110490"/>
    <xdr:pic>
      <xdr:nvPicPr>
        <xdr:cNvPr id="4" name="Imagen 3" descr="http://40.75.99.166/orfeo3/iconos/flechaasc.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09657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62</xdr:row>
      <xdr:rowOff>0</xdr:rowOff>
    </xdr:from>
    <xdr:ext cx="114300" cy="110490"/>
    <xdr:pic>
      <xdr:nvPicPr>
        <xdr:cNvPr id="5" name="Imagen 4" descr="http://40.75.99.166/orfeo3/iconos/flechaasc.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09657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84</xdr:row>
      <xdr:rowOff>0</xdr:rowOff>
    </xdr:from>
    <xdr:to>
      <xdr:col>12</xdr:col>
      <xdr:colOff>114300</xdr:colOff>
      <xdr:row>84</xdr:row>
      <xdr:rowOff>110490</xdr:rowOff>
    </xdr:to>
    <xdr:pic>
      <xdr:nvPicPr>
        <xdr:cNvPr id="6" name="Imagen 5" descr="http://40.75.99.166/orfeo3/iconos/flechaasc.gif">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7791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84</xdr:row>
      <xdr:rowOff>0</xdr:rowOff>
    </xdr:from>
    <xdr:to>
      <xdr:col>9</xdr:col>
      <xdr:colOff>114300</xdr:colOff>
      <xdr:row>84</xdr:row>
      <xdr:rowOff>110490</xdr:rowOff>
    </xdr:to>
    <xdr:pic>
      <xdr:nvPicPr>
        <xdr:cNvPr id="7" name="Imagen 6" descr="http://40.75.99.166/orfeo3/iconos/flechaasc.gif">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773811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84</xdr:row>
      <xdr:rowOff>0</xdr:rowOff>
    </xdr:from>
    <xdr:ext cx="114300" cy="110490"/>
    <xdr:pic>
      <xdr:nvPicPr>
        <xdr:cNvPr id="8" name="Imagen 7" descr="http://40.75.99.166/orfeo3/iconos/flechaasc.gif">
          <a:extLst>
            <a:ext uri="{FF2B5EF4-FFF2-40B4-BE49-F238E27FC236}">
              <a16:creationId xmlns:a16="http://schemas.microsoft.com/office/drawing/2014/main" id="{00000000-0008-0000-0000-000008000000}"/>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773811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9" name="Imagen 8" descr="http://40.75.99.166/orfeo3/iconos/flechaasc.gif">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779145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10" name="Imagen 4" descr="http://40.75.99.166/orfeo3/iconos/flechaasc.gif">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794670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84</xdr:row>
      <xdr:rowOff>0</xdr:rowOff>
    </xdr:from>
    <xdr:to>
      <xdr:col>9</xdr:col>
      <xdr:colOff>114300</xdr:colOff>
      <xdr:row>84</xdr:row>
      <xdr:rowOff>110490</xdr:rowOff>
    </xdr:to>
    <xdr:pic>
      <xdr:nvPicPr>
        <xdr:cNvPr id="11" name="Imagen 2" descr="http://40.75.99.166/orfeo3/iconos/flechaasc.gif">
          <a:extLst>
            <a:ext uri="{FF2B5EF4-FFF2-40B4-BE49-F238E27FC236}">
              <a16:creationId xmlns:a16="http://schemas.microsoft.com/office/drawing/2014/main" id="{00000000-0008-0000-0000-00000B000000}"/>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819435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84</xdr:row>
      <xdr:rowOff>0</xdr:rowOff>
    </xdr:from>
    <xdr:to>
      <xdr:col>12</xdr:col>
      <xdr:colOff>114300</xdr:colOff>
      <xdr:row>84</xdr:row>
      <xdr:rowOff>110490</xdr:rowOff>
    </xdr:to>
    <xdr:pic>
      <xdr:nvPicPr>
        <xdr:cNvPr id="12" name="Imagen 11" descr="http://40.75.99.166/orfeo3/iconos/flechaasc.gif">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6966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84</xdr:row>
      <xdr:rowOff>0</xdr:rowOff>
    </xdr:from>
    <xdr:to>
      <xdr:col>9</xdr:col>
      <xdr:colOff>114300</xdr:colOff>
      <xdr:row>84</xdr:row>
      <xdr:rowOff>110490</xdr:rowOff>
    </xdr:to>
    <xdr:pic>
      <xdr:nvPicPr>
        <xdr:cNvPr id="13" name="Imagen 12" descr="http://40.75.99.166/orfeo3/iconos/flechaasc.gif">
          <a:extLst>
            <a:ext uri="{FF2B5EF4-FFF2-40B4-BE49-F238E27FC236}">
              <a16:creationId xmlns:a16="http://schemas.microsoft.com/office/drawing/2014/main" id="{00000000-0008-0000-0000-00000D000000}"/>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6052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1238250</xdr:colOff>
      <xdr:row>84</xdr:row>
      <xdr:rowOff>0</xdr:rowOff>
    </xdr:from>
    <xdr:ext cx="114300" cy="110490"/>
    <xdr:pic>
      <xdr:nvPicPr>
        <xdr:cNvPr id="14" name="Imagen 13" descr="http://40.75.99.166/orfeo3/iconos/flechaasc.gif">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0" y="3670935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15" name="Imagen 14" descr="http://40.75.99.166/orfeo3/iconos/flechaasc.gif">
          <a:extLst>
            <a:ext uri="{FF2B5EF4-FFF2-40B4-BE49-F238E27FC236}">
              <a16:creationId xmlns:a16="http://schemas.microsoft.com/office/drawing/2014/main" id="{00000000-0008-0000-0000-00000F000000}"/>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6509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16" name="Imagen 15" descr="http://40.75.99.166/orfeo3/iconos/flechaasc.gif">
          <a:extLst>
            <a:ext uri="{FF2B5EF4-FFF2-40B4-BE49-F238E27FC236}">
              <a16:creationId xmlns:a16="http://schemas.microsoft.com/office/drawing/2014/main" id="{00000000-0008-0000-0000-000010000000}"/>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81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17" name="Imagen 16" descr="http://40.75.99.166/orfeo3/iconos/flechaasc.gif">
          <a:extLst>
            <a:ext uri="{FF2B5EF4-FFF2-40B4-BE49-F238E27FC236}">
              <a16:creationId xmlns:a16="http://schemas.microsoft.com/office/drawing/2014/main" id="{00000000-0008-0000-0000-00001100000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8382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18" name="Imagen 4" descr="http://40.75.99.166/orfeo3/iconos/flechaasc.gif">
          <a:extLst>
            <a:ext uri="{FF2B5EF4-FFF2-40B4-BE49-F238E27FC236}">
              <a16:creationId xmlns:a16="http://schemas.microsoft.com/office/drawing/2014/main" id="{00000000-0008-0000-0000-00001200000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772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84</xdr:row>
      <xdr:rowOff>0</xdr:rowOff>
    </xdr:from>
    <xdr:to>
      <xdr:col>9</xdr:col>
      <xdr:colOff>114300</xdr:colOff>
      <xdr:row>84</xdr:row>
      <xdr:rowOff>110490</xdr:rowOff>
    </xdr:to>
    <xdr:pic>
      <xdr:nvPicPr>
        <xdr:cNvPr id="19" name="Imagen 2" descr="http://40.75.99.166/orfeo3/iconos/flechaasc.gif">
          <a:extLst>
            <a:ext uri="{FF2B5EF4-FFF2-40B4-BE49-F238E27FC236}">
              <a16:creationId xmlns:a16="http://schemas.microsoft.com/office/drawing/2014/main" id="{00000000-0008-0000-0000-000013000000}"/>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8338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84</xdr:row>
      <xdr:rowOff>0</xdr:rowOff>
    </xdr:from>
    <xdr:ext cx="114300" cy="110490"/>
    <xdr:pic>
      <xdr:nvPicPr>
        <xdr:cNvPr id="20" name="Imagen 5" descr="http://40.75.99.166/orfeo3/iconos/flechaasc.gif">
          <a:extLst>
            <a:ext uri="{FF2B5EF4-FFF2-40B4-BE49-F238E27FC236}">
              <a16:creationId xmlns:a16="http://schemas.microsoft.com/office/drawing/2014/main" id="{00000000-0008-0000-0000-0000140000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45637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1" name="Imagen 6" descr="http://40.75.99.166/orfeo3/iconos/flechaasc.gif">
          <a:extLst>
            <a:ext uri="{FF2B5EF4-FFF2-40B4-BE49-F238E27FC236}">
              <a16:creationId xmlns:a16="http://schemas.microsoft.com/office/drawing/2014/main" id="{00000000-0008-0000-0000-000015000000}"/>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50209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2" name="Imagen 5" descr="http://40.75.99.166/orfeo3/iconos/flechaasc.gif">
          <a:extLst>
            <a:ext uri="{FF2B5EF4-FFF2-40B4-BE49-F238E27FC236}">
              <a16:creationId xmlns:a16="http://schemas.microsoft.com/office/drawing/2014/main" id="{00000000-0008-0000-0000-000016000000}"/>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0413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3" name="Imagen 6" descr="http://40.75.99.166/orfeo3/iconos/flechaasc.gif">
          <a:extLst>
            <a:ext uri="{FF2B5EF4-FFF2-40B4-BE49-F238E27FC236}">
              <a16:creationId xmlns:a16="http://schemas.microsoft.com/office/drawing/2014/main" id="{00000000-0008-0000-0000-000017000000}"/>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0870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4" name="Imagen 5" descr="http://40.75.99.166/orfeo3/iconos/flechaasc.gif">
          <a:extLst>
            <a:ext uri="{FF2B5EF4-FFF2-40B4-BE49-F238E27FC236}">
              <a16:creationId xmlns:a16="http://schemas.microsoft.com/office/drawing/2014/main" id="{00000000-0008-0000-0000-000018000000}"/>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057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5" name="Imagen 6" descr="http://40.75.99.166/orfeo3/iconos/flechaasc.gif">
          <a:extLst>
            <a:ext uri="{FF2B5EF4-FFF2-40B4-BE49-F238E27FC236}">
              <a16:creationId xmlns:a16="http://schemas.microsoft.com/office/drawing/2014/main" id="{00000000-0008-0000-0000-000019000000}"/>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8194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6" name="Imagen 5" descr="http://40.75.99.166/orfeo3/iconos/flechaasc.gif">
          <a:extLst>
            <a:ext uri="{FF2B5EF4-FFF2-40B4-BE49-F238E27FC236}">
              <a16:creationId xmlns:a16="http://schemas.microsoft.com/office/drawing/2014/main" id="{00000000-0008-0000-0000-00001A000000}"/>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5724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7" name="Imagen 6" descr="http://40.75.99.166/orfeo3/iconos/flechaasc.gif">
          <a:extLst>
            <a:ext uri="{FF2B5EF4-FFF2-40B4-BE49-F238E27FC236}">
              <a16:creationId xmlns:a16="http://schemas.microsoft.com/office/drawing/2014/main" id="{00000000-0008-0000-0000-00001B0000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6029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8" name="Imagen 5" descr="http://40.75.99.166/orfeo3/iconos/flechaasc.gif">
          <a:extLst>
            <a:ext uri="{FF2B5EF4-FFF2-40B4-BE49-F238E27FC236}">
              <a16:creationId xmlns:a16="http://schemas.microsoft.com/office/drawing/2014/main" id="{00000000-0008-0000-0000-00001C000000}"/>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7096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29" name="Imagen 6" descr="http://40.75.99.166/orfeo3/iconos/flechaasc.gif">
          <a:extLst>
            <a:ext uri="{FF2B5EF4-FFF2-40B4-BE49-F238E27FC236}">
              <a16:creationId xmlns:a16="http://schemas.microsoft.com/office/drawing/2014/main" id="{00000000-0008-0000-0000-00001D000000}"/>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7553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0" name="Imagen 5" descr="http://40.75.99.166/orfeo3/iconos/flechaasc.gif">
          <a:extLst>
            <a:ext uri="{FF2B5EF4-FFF2-40B4-BE49-F238E27FC236}">
              <a16:creationId xmlns:a16="http://schemas.microsoft.com/office/drawing/2014/main" id="{00000000-0008-0000-0000-00001E000000}"/>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5478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1" name="Imagen 6" descr="http://40.75.99.166/orfeo3/iconos/flechaasc.gif">
          <a:extLst>
            <a:ext uri="{FF2B5EF4-FFF2-40B4-BE49-F238E27FC236}">
              <a16:creationId xmlns:a16="http://schemas.microsoft.com/office/drawing/2014/main" id="{00000000-0008-0000-0000-00001F000000}"/>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5935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2" name="Imagen 5" descr="http://40.75.99.166/orfeo3/iconos/flechaasc.gif">
          <a:extLst>
            <a:ext uri="{FF2B5EF4-FFF2-40B4-BE49-F238E27FC236}">
              <a16:creationId xmlns:a16="http://schemas.microsoft.com/office/drawing/2014/main" id="{00000000-0008-0000-0000-00002000000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68497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3" name="Imagen 6" descr="http://40.75.99.166/orfeo3/iconos/flechaasc.gif">
          <a:extLst>
            <a:ext uri="{FF2B5EF4-FFF2-40B4-BE49-F238E27FC236}">
              <a16:creationId xmlns:a16="http://schemas.microsoft.com/office/drawing/2014/main" id="{00000000-0008-0000-0000-000021000000}"/>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173069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4" name="Imagen 5" descr="http://40.75.99.166/orfeo3/iconos/flechaasc.gif">
          <a:extLst>
            <a:ext uri="{FF2B5EF4-FFF2-40B4-BE49-F238E27FC236}">
              <a16:creationId xmlns:a16="http://schemas.microsoft.com/office/drawing/2014/main" id="{00000000-0008-0000-0000-000022000000}"/>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248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5" name="Imagen 6" descr="http://40.75.99.166/orfeo3/iconos/flechaasc.gif">
          <a:extLst>
            <a:ext uri="{FF2B5EF4-FFF2-40B4-BE49-F238E27FC236}">
              <a16:creationId xmlns:a16="http://schemas.microsoft.com/office/drawing/2014/main" id="{00000000-0008-0000-0000-000023000000}"/>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2793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6" name="Imagen 5" descr="http://40.75.99.166/orfeo3/iconos/flechaasc.gif">
          <a:extLst>
            <a:ext uri="{FF2B5EF4-FFF2-40B4-BE49-F238E27FC236}">
              <a16:creationId xmlns:a16="http://schemas.microsoft.com/office/drawing/2014/main" id="{00000000-0008-0000-0000-00002400000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3860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7" name="Imagen 6" descr="http://40.75.99.166/orfeo3/iconos/flechaasc.gif">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4317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8" name="Imagen 5" descr="http://40.75.99.166/orfeo3/iconos/flechaasc.gif">
          <a:extLst>
            <a:ext uri="{FF2B5EF4-FFF2-40B4-BE49-F238E27FC236}">
              <a16:creationId xmlns:a16="http://schemas.microsoft.com/office/drawing/2014/main" id="{00000000-0008-0000-0000-000026000000}"/>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6908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39" name="Imagen 6" descr="http://40.75.99.166/orfeo3/iconos/flechaasc.gif">
          <a:extLst>
            <a:ext uri="{FF2B5EF4-FFF2-40B4-BE49-F238E27FC236}">
              <a16:creationId xmlns:a16="http://schemas.microsoft.com/office/drawing/2014/main" id="{00000000-0008-0000-0000-00002700000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75177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0" name="Imagen 5" descr="http://40.75.99.166/orfeo3/iconos/flechaasc.gif">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8432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1" name="Imagen 6" descr="http://40.75.99.166/orfeo3/iconos/flechaasc.gif">
          <a:extLst>
            <a:ext uri="{FF2B5EF4-FFF2-40B4-BE49-F238E27FC236}">
              <a16:creationId xmlns:a16="http://schemas.microsoft.com/office/drawing/2014/main" id="{00000000-0008-0000-0000-000029000000}"/>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28889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2" name="Imagen 5" descr="http://40.75.99.166/orfeo3/iconos/flechaasc.gif">
          <a:extLst>
            <a:ext uri="{FF2B5EF4-FFF2-40B4-BE49-F238E27FC236}">
              <a16:creationId xmlns:a16="http://schemas.microsoft.com/office/drawing/2014/main" id="{00000000-0008-0000-0000-00002A000000}"/>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8338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3" name="Imagen 6" descr="http://40.75.99.166/orfeo3/iconos/flechaasc.gif">
          <a:extLst>
            <a:ext uri="{FF2B5EF4-FFF2-40B4-BE49-F238E27FC236}">
              <a16:creationId xmlns:a16="http://schemas.microsoft.com/office/drawing/2014/main" id="{00000000-0008-0000-0000-00002B000000}"/>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8795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4" name="Imagen 5" descr="http://40.75.99.166/orfeo3/iconos/flechaasc.gif">
          <a:extLst>
            <a:ext uri="{FF2B5EF4-FFF2-40B4-BE49-F238E27FC236}">
              <a16:creationId xmlns:a16="http://schemas.microsoft.com/office/drawing/2014/main" id="{00000000-0008-0000-0000-00002C000000}"/>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0776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5" name="Imagen 6" descr="http://40.75.99.166/orfeo3/iconos/flechaasc.gif">
          <a:extLst>
            <a:ext uri="{FF2B5EF4-FFF2-40B4-BE49-F238E27FC236}">
              <a16:creationId xmlns:a16="http://schemas.microsoft.com/office/drawing/2014/main" id="{00000000-0008-0000-0000-00002D000000}"/>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1386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6" name="Imagen 5" descr="http://40.75.99.166/orfeo3/iconos/flechaasc.gif">
          <a:extLst>
            <a:ext uri="{FF2B5EF4-FFF2-40B4-BE49-F238E27FC236}">
              <a16:creationId xmlns:a16="http://schemas.microsoft.com/office/drawing/2014/main" id="{00000000-0008-0000-0000-00002E000000}"/>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0776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7" name="Imagen 6" descr="http://40.75.99.166/orfeo3/iconos/flechaasc.gif">
          <a:extLst>
            <a:ext uri="{FF2B5EF4-FFF2-40B4-BE49-F238E27FC236}">
              <a16:creationId xmlns:a16="http://schemas.microsoft.com/office/drawing/2014/main" id="{00000000-0008-0000-0000-00002F000000}"/>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1386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8" name="Imagen 5" descr="http://40.75.99.166/orfeo3/iconos/flechaasc.gif">
          <a:extLst>
            <a:ext uri="{FF2B5EF4-FFF2-40B4-BE49-F238E27FC236}">
              <a16:creationId xmlns:a16="http://schemas.microsoft.com/office/drawing/2014/main" id="{00000000-0008-0000-0000-000030000000}"/>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2910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49" name="Imagen 6" descr="http://40.75.99.166/orfeo3/iconos/flechaasc.gif">
          <a:extLst>
            <a:ext uri="{FF2B5EF4-FFF2-40B4-BE49-F238E27FC236}">
              <a16:creationId xmlns:a16="http://schemas.microsoft.com/office/drawing/2014/main" id="{00000000-0008-0000-0000-000031000000}"/>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3367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0" name="Imagen 5" descr="http://40.75.99.166/orfeo3/iconos/flechaasc.gif">
          <a:extLst>
            <a:ext uri="{FF2B5EF4-FFF2-40B4-BE49-F238E27FC236}">
              <a16:creationId xmlns:a16="http://schemas.microsoft.com/office/drawing/2014/main" id="{00000000-0008-0000-0000-000032000000}"/>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1386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1" name="Imagen 6" descr="http://40.75.99.166/orfeo3/iconos/flechaasc.gif">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21481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2" name="Imagen 5" descr="http://40.75.99.166/orfeo3/iconos/flechaasc.gif">
          <a:extLst>
            <a:ext uri="{FF2B5EF4-FFF2-40B4-BE49-F238E27FC236}">
              <a16:creationId xmlns:a16="http://schemas.microsoft.com/office/drawing/2014/main" id="{00000000-0008-0000-0000-000034000000}"/>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3367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3" name="Imagen 6" descr="http://40.75.99.166/orfeo3/iconos/flechaasc.gif">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4129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4" name="Imagen 5" descr="http://40.75.99.166/orfeo3/iconos/flechaasc.gif">
          <a:extLst>
            <a:ext uri="{FF2B5EF4-FFF2-40B4-BE49-F238E27FC236}">
              <a16:creationId xmlns:a16="http://schemas.microsoft.com/office/drawing/2014/main" id="{00000000-0008-0000-0000-00003600000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71773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5" name="Imagen 6" descr="http://40.75.99.166/orfeo3/iconos/flechaasc.gif">
          <a:extLst>
            <a:ext uri="{FF2B5EF4-FFF2-40B4-BE49-F238E27FC236}">
              <a16:creationId xmlns:a16="http://schemas.microsoft.com/office/drawing/2014/main" id="{00000000-0008-0000-0000-000037000000}"/>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77869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6" name="Imagen 5" descr="http://40.75.99.166/orfeo3/iconos/flechaasc.gif">
          <a:extLst>
            <a:ext uri="{FF2B5EF4-FFF2-40B4-BE49-F238E27FC236}">
              <a16:creationId xmlns:a16="http://schemas.microsoft.com/office/drawing/2014/main" id="{00000000-0008-0000-0000-000038000000}"/>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91585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84</xdr:row>
      <xdr:rowOff>0</xdr:rowOff>
    </xdr:from>
    <xdr:ext cx="114300" cy="110490"/>
    <xdr:pic>
      <xdr:nvPicPr>
        <xdr:cNvPr id="57" name="Imagen 6" descr="http://40.75.99.166/orfeo3/iconos/flechaasc.gif">
          <a:extLst>
            <a:ext uri="{FF2B5EF4-FFF2-40B4-BE49-F238E27FC236}">
              <a16:creationId xmlns:a16="http://schemas.microsoft.com/office/drawing/2014/main" id="{00000000-0008-0000-0000-000039000000}"/>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4961572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102</xdr:row>
      <xdr:rowOff>0</xdr:rowOff>
    </xdr:from>
    <xdr:to>
      <xdr:col>9</xdr:col>
      <xdr:colOff>114300</xdr:colOff>
      <xdr:row>104</xdr:row>
      <xdr:rowOff>110490</xdr:rowOff>
    </xdr:to>
    <xdr:pic>
      <xdr:nvPicPr>
        <xdr:cNvPr id="58" name="Imagen 2" descr="http://40.75.99.166/orfeo3/iconos/flechaasc.gif">
          <a:extLst>
            <a:ext uri="{FF2B5EF4-FFF2-40B4-BE49-F238E27FC236}">
              <a16:creationId xmlns:a16="http://schemas.microsoft.com/office/drawing/2014/main" id="{CF834387-9DAA-4F94-94DF-E03861896C9A}"/>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102</xdr:row>
      <xdr:rowOff>0</xdr:rowOff>
    </xdr:from>
    <xdr:ext cx="114300" cy="110490"/>
    <xdr:pic>
      <xdr:nvPicPr>
        <xdr:cNvPr id="59" name="Imagen 4" descr="http://40.75.99.166/orfeo3/iconos/flechaasc.gif">
          <a:extLst>
            <a:ext uri="{FF2B5EF4-FFF2-40B4-BE49-F238E27FC236}">
              <a16:creationId xmlns:a16="http://schemas.microsoft.com/office/drawing/2014/main" id="{5F2D60D2-A3D7-4CC4-9ACF-4A5EE0BFF85D}"/>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124</xdr:row>
      <xdr:rowOff>0</xdr:rowOff>
    </xdr:from>
    <xdr:to>
      <xdr:col>9</xdr:col>
      <xdr:colOff>114300</xdr:colOff>
      <xdr:row>124</xdr:row>
      <xdr:rowOff>110490</xdr:rowOff>
    </xdr:to>
    <xdr:pic>
      <xdr:nvPicPr>
        <xdr:cNvPr id="60" name="Imagen 6" descr="http://40.75.99.166/orfeo3/iconos/flechaasc.gif">
          <a:extLst>
            <a:ext uri="{FF2B5EF4-FFF2-40B4-BE49-F238E27FC236}">
              <a16:creationId xmlns:a16="http://schemas.microsoft.com/office/drawing/2014/main" id="{45192230-A087-4732-B968-C6F519E27003}"/>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124</xdr:row>
      <xdr:rowOff>0</xdr:rowOff>
    </xdr:from>
    <xdr:ext cx="114300" cy="110490"/>
    <xdr:pic>
      <xdr:nvPicPr>
        <xdr:cNvPr id="61" name="Imagen 8" descr="http://40.75.99.166/orfeo3/iconos/flechaasc.gif">
          <a:extLst>
            <a:ext uri="{FF2B5EF4-FFF2-40B4-BE49-F238E27FC236}">
              <a16:creationId xmlns:a16="http://schemas.microsoft.com/office/drawing/2014/main" id="{AB06DCCB-DC7C-4980-B37C-3C5EBB4EE6C7}"/>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62" name="Imagen 4" descr="http://40.75.99.166/orfeo3/iconos/flechaasc.gif">
          <a:extLst>
            <a:ext uri="{FF2B5EF4-FFF2-40B4-BE49-F238E27FC236}">
              <a16:creationId xmlns:a16="http://schemas.microsoft.com/office/drawing/2014/main" id="{3E4BD20E-9386-4226-8563-F90A887ABC33}"/>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124</xdr:row>
      <xdr:rowOff>0</xdr:rowOff>
    </xdr:from>
    <xdr:to>
      <xdr:col>9</xdr:col>
      <xdr:colOff>114300</xdr:colOff>
      <xdr:row>124</xdr:row>
      <xdr:rowOff>110490</xdr:rowOff>
    </xdr:to>
    <xdr:pic>
      <xdr:nvPicPr>
        <xdr:cNvPr id="63" name="Imagen 2" descr="http://40.75.99.166/orfeo3/iconos/flechaasc.gif">
          <a:extLst>
            <a:ext uri="{FF2B5EF4-FFF2-40B4-BE49-F238E27FC236}">
              <a16:creationId xmlns:a16="http://schemas.microsoft.com/office/drawing/2014/main" id="{5091356C-20FD-462A-BC7A-C4D169F888BB}"/>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124</xdr:row>
      <xdr:rowOff>0</xdr:rowOff>
    </xdr:from>
    <xdr:to>
      <xdr:col>9</xdr:col>
      <xdr:colOff>114300</xdr:colOff>
      <xdr:row>124</xdr:row>
      <xdr:rowOff>110490</xdr:rowOff>
    </xdr:to>
    <xdr:pic>
      <xdr:nvPicPr>
        <xdr:cNvPr id="64" name="Imagen 12" descr="http://40.75.99.166/orfeo3/iconos/flechaasc.gif">
          <a:extLst>
            <a:ext uri="{FF2B5EF4-FFF2-40B4-BE49-F238E27FC236}">
              <a16:creationId xmlns:a16="http://schemas.microsoft.com/office/drawing/2014/main" id="{E03A2B40-6B09-4AFA-A118-B4E92CDA9671}"/>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124</xdr:row>
      <xdr:rowOff>0</xdr:rowOff>
    </xdr:from>
    <xdr:ext cx="114300" cy="110490"/>
    <xdr:pic>
      <xdr:nvPicPr>
        <xdr:cNvPr id="65" name="Imagen 14" descr="http://40.75.99.166/orfeo3/iconos/flechaasc.gif">
          <a:extLst>
            <a:ext uri="{FF2B5EF4-FFF2-40B4-BE49-F238E27FC236}">
              <a16:creationId xmlns:a16="http://schemas.microsoft.com/office/drawing/2014/main" id="{F2E0A195-84D3-47C7-BAC8-2114EEF28C19}"/>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66" name="Imagen 15" descr="http://40.75.99.166/orfeo3/iconos/flechaasc.gif">
          <a:extLst>
            <a:ext uri="{FF2B5EF4-FFF2-40B4-BE49-F238E27FC236}">
              <a16:creationId xmlns:a16="http://schemas.microsoft.com/office/drawing/2014/main" id="{2DEAD226-7A38-42EC-B8AB-6C4C8F0EE913}"/>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67" name="Imagen 16" descr="http://40.75.99.166/orfeo3/iconos/flechaasc.gif">
          <a:extLst>
            <a:ext uri="{FF2B5EF4-FFF2-40B4-BE49-F238E27FC236}">
              <a16:creationId xmlns:a16="http://schemas.microsoft.com/office/drawing/2014/main" id="{060DEFA1-BF2D-47B0-9799-69BBBC7D5D38}"/>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68" name="Imagen 4" descr="http://40.75.99.166/orfeo3/iconos/flechaasc.gif">
          <a:extLst>
            <a:ext uri="{FF2B5EF4-FFF2-40B4-BE49-F238E27FC236}">
              <a16:creationId xmlns:a16="http://schemas.microsoft.com/office/drawing/2014/main" id="{26B4A707-CA45-4B9C-9321-45D9522E964E}"/>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124</xdr:row>
      <xdr:rowOff>0</xdr:rowOff>
    </xdr:from>
    <xdr:to>
      <xdr:col>9</xdr:col>
      <xdr:colOff>114300</xdr:colOff>
      <xdr:row>124</xdr:row>
      <xdr:rowOff>110490</xdr:rowOff>
    </xdr:to>
    <xdr:pic>
      <xdr:nvPicPr>
        <xdr:cNvPr id="69" name="Imagen 2" descr="http://40.75.99.166/orfeo3/iconos/flechaasc.gif">
          <a:extLst>
            <a:ext uri="{FF2B5EF4-FFF2-40B4-BE49-F238E27FC236}">
              <a16:creationId xmlns:a16="http://schemas.microsoft.com/office/drawing/2014/main" id="{7B49EB87-72BF-4FC0-AB93-79040ED159D8}"/>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124</xdr:row>
      <xdr:rowOff>0</xdr:rowOff>
    </xdr:from>
    <xdr:ext cx="114300" cy="110490"/>
    <xdr:pic>
      <xdr:nvPicPr>
        <xdr:cNvPr id="70" name="Imagen 5" descr="http://40.75.99.166/orfeo3/iconos/flechaasc.gif">
          <a:extLst>
            <a:ext uri="{FF2B5EF4-FFF2-40B4-BE49-F238E27FC236}">
              <a16:creationId xmlns:a16="http://schemas.microsoft.com/office/drawing/2014/main" id="{1A79C371-CAEF-4C0C-B72A-A89B4880FEFB}"/>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1" name="Imagen 6" descr="http://40.75.99.166/orfeo3/iconos/flechaasc.gif">
          <a:extLst>
            <a:ext uri="{FF2B5EF4-FFF2-40B4-BE49-F238E27FC236}">
              <a16:creationId xmlns:a16="http://schemas.microsoft.com/office/drawing/2014/main" id="{2065E57C-391E-4C3B-BF30-4D7B108ADE62}"/>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2" name="Imagen 5" descr="http://40.75.99.166/orfeo3/iconos/flechaasc.gif">
          <a:extLst>
            <a:ext uri="{FF2B5EF4-FFF2-40B4-BE49-F238E27FC236}">
              <a16:creationId xmlns:a16="http://schemas.microsoft.com/office/drawing/2014/main" id="{706442AA-F8D8-4949-A479-23102E6992A4}"/>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3" name="Imagen 6" descr="http://40.75.99.166/orfeo3/iconos/flechaasc.gif">
          <a:extLst>
            <a:ext uri="{FF2B5EF4-FFF2-40B4-BE49-F238E27FC236}">
              <a16:creationId xmlns:a16="http://schemas.microsoft.com/office/drawing/2014/main" id="{EB2B4E78-62D0-4E26-8FE0-81B4C05822B7}"/>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4" name="Imagen 5" descr="http://40.75.99.166/orfeo3/iconos/flechaasc.gif">
          <a:extLst>
            <a:ext uri="{FF2B5EF4-FFF2-40B4-BE49-F238E27FC236}">
              <a16:creationId xmlns:a16="http://schemas.microsoft.com/office/drawing/2014/main" id="{36920539-8ADC-46E1-98DE-A0B83F98385B}"/>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5" name="Imagen 6" descr="http://40.75.99.166/orfeo3/iconos/flechaasc.gif">
          <a:extLst>
            <a:ext uri="{FF2B5EF4-FFF2-40B4-BE49-F238E27FC236}">
              <a16:creationId xmlns:a16="http://schemas.microsoft.com/office/drawing/2014/main" id="{71CBAE03-4D00-4AEE-9362-360DBD72AA38}"/>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6" name="Imagen 5" descr="http://40.75.99.166/orfeo3/iconos/flechaasc.gif">
          <a:extLst>
            <a:ext uri="{FF2B5EF4-FFF2-40B4-BE49-F238E27FC236}">
              <a16:creationId xmlns:a16="http://schemas.microsoft.com/office/drawing/2014/main" id="{9D553F1A-81D6-4746-8263-27940EF8B456}"/>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7" name="Imagen 6" descr="http://40.75.99.166/orfeo3/iconos/flechaasc.gif">
          <a:extLst>
            <a:ext uri="{FF2B5EF4-FFF2-40B4-BE49-F238E27FC236}">
              <a16:creationId xmlns:a16="http://schemas.microsoft.com/office/drawing/2014/main" id="{AB85E7E8-05D5-4278-88BB-75C1718C3963}"/>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8" name="Imagen 5" descr="http://40.75.99.166/orfeo3/iconos/flechaasc.gif">
          <a:extLst>
            <a:ext uri="{FF2B5EF4-FFF2-40B4-BE49-F238E27FC236}">
              <a16:creationId xmlns:a16="http://schemas.microsoft.com/office/drawing/2014/main" id="{1CF72690-A74B-445D-A30E-47680A1766C3}"/>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79" name="Imagen 6" descr="http://40.75.99.166/orfeo3/iconos/flechaasc.gif">
          <a:extLst>
            <a:ext uri="{FF2B5EF4-FFF2-40B4-BE49-F238E27FC236}">
              <a16:creationId xmlns:a16="http://schemas.microsoft.com/office/drawing/2014/main" id="{13C55AB3-7A76-4D54-9FC9-941533054F51}"/>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0" name="Imagen 5" descr="http://40.75.99.166/orfeo3/iconos/flechaasc.gif">
          <a:extLst>
            <a:ext uri="{FF2B5EF4-FFF2-40B4-BE49-F238E27FC236}">
              <a16:creationId xmlns:a16="http://schemas.microsoft.com/office/drawing/2014/main" id="{758AEBAC-57AE-4D92-BE7E-AF6CB7EBE99B}"/>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1" name="Imagen 6" descr="http://40.75.99.166/orfeo3/iconos/flechaasc.gif">
          <a:extLst>
            <a:ext uri="{FF2B5EF4-FFF2-40B4-BE49-F238E27FC236}">
              <a16:creationId xmlns:a16="http://schemas.microsoft.com/office/drawing/2014/main" id="{45C54183-595E-4CE4-812B-F8E58DC4909A}"/>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2" name="Imagen 5" descr="http://40.75.99.166/orfeo3/iconos/flechaasc.gif">
          <a:extLst>
            <a:ext uri="{FF2B5EF4-FFF2-40B4-BE49-F238E27FC236}">
              <a16:creationId xmlns:a16="http://schemas.microsoft.com/office/drawing/2014/main" id="{8184AB41-F2A8-469B-B7A1-9736031601DA}"/>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3" name="Imagen 6" descr="http://40.75.99.166/orfeo3/iconos/flechaasc.gif">
          <a:extLst>
            <a:ext uri="{FF2B5EF4-FFF2-40B4-BE49-F238E27FC236}">
              <a16:creationId xmlns:a16="http://schemas.microsoft.com/office/drawing/2014/main" id="{2745A057-B143-45CD-B09C-B2D2F4741E1D}"/>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4" name="Imagen 5" descr="http://40.75.99.166/orfeo3/iconos/flechaasc.gif">
          <a:extLst>
            <a:ext uri="{FF2B5EF4-FFF2-40B4-BE49-F238E27FC236}">
              <a16:creationId xmlns:a16="http://schemas.microsoft.com/office/drawing/2014/main" id="{B9C32A07-DD7F-41E2-9A9A-D9321BC4EB01}"/>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5" name="Imagen 6" descr="http://40.75.99.166/orfeo3/iconos/flechaasc.gif">
          <a:extLst>
            <a:ext uri="{FF2B5EF4-FFF2-40B4-BE49-F238E27FC236}">
              <a16:creationId xmlns:a16="http://schemas.microsoft.com/office/drawing/2014/main" id="{612DDC7E-BC99-40CA-B52E-DAB4CD43B265}"/>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6" name="Imagen 5" descr="http://40.75.99.166/orfeo3/iconos/flechaasc.gif">
          <a:extLst>
            <a:ext uri="{FF2B5EF4-FFF2-40B4-BE49-F238E27FC236}">
              <a16:creationId xmlns:a16="http://schemas.microsoft.com/office/drawing/2014/main" id="{22F08A7D-0C1A-4D05-9CDE-D26C0BD9945B}"/>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7" name="Imagen 6" descr="http://40.75.99.166/orfeo3/iconos/flechaasc.gif">
          <a:extLst>
            <a:ext uri="{FF2B5EF4-FFF2-40B4-BE49-F238E27FC236}">
              <a16:creationId xmlns:a16="http://schemas.microsoft.com/office/drawing/2014/main" id="{DC7E1038-68DD-48CC-84AB-F56F4D0E67CA}"/>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8" name="Imagen 5" descr="http://40.75.99.166/orfeo3/iconos/flechaasc.gif">
          <a:extLst>
            <a:ext uri="{FF2B5EF4-FFF2-40B4-BE49-F238E27FC236}">
              <a16:creationId xmlns:a16="http://schemas.microsoft.com/office/drawing/2014/main" id="{41547D04-D3BF-4963-AAAF-F748153A874B}"/>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89" name="Imagen 6" descr="http://40.75.99.166/orfeo3/iconos/flechaasc.gif">
          <a:extLst>
            <a:ext uri="{FF2B5EF4-FFF2-40B4-BE49-F238E27FC236}">
              <a16:creationId xmlns:a16="http://schemas.microsoft.com/office/drawing/2014/main" id="{A92A7F09-2D14-47FB-836A-075C48DAFDB1}"/>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0" name="Imagen 5" descr="http://40.75.99.166/orfeo3/iconos/flechaasc.gif">
          <a:extLst>
            <a:ext uri="{FF2B5EF4-FFF2-40B4-BE49-F238E27FC236}">
              <a16:creationId xmlns:a16="http://schemas.microsoft.com/office/drawing/2014/main" id="{40FB146F-07FD-47AF-95E2-808DEABF6E36}"/>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1" name="Imagen 6" descr="http://40.75.99.166/orfeo3/iconos/flechaasc.gif">
          <a:extLst>
            <a:ext uri="{FF2B5EF4-FFF2-40B4-BE49-F238E27FC236}">
              <a16:creationId xmlns:a16="http://schemas.microsoft.com/office/drawing/2014/main" id="{8D6250FB-B1A5-47D8-BAFC-64E00B3BE449}"/>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2" name="Imagen 5" descr="http://40.75.99.166/orfeo3/iconos/flechaasc.gif">
          <a:extLst>
            <a:ext uri="{FF2B5EF4-FFF2-40B4-BE49-F238E27FC236}">
              <a16:creationId xmlns:a16="http://schemas.microsoft.com/office/drawing/2014/main" id="{815EC788-74C6-43D1-8F6B-F0F714CB0754}"/>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3" name="Imagen 6" descr="http://40.75.99.166/orfeo3/iconos/flechaasc.gif">
          <a:extLst>
            <a:ext uri="{FF2B5EF4-FFF2-40B4-BE49-F238E27FC236}">
              <a16:creationId xmlns:a16="http://schemas.microsoft.com/office/drawing/2014/main" id="{E2728CB0-6CFE-4F2C-B909-92178DCA3BB2}"/>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4" name="Imagen 5" descr="http://40.75.99.166/orfeo3/iconos/flechaasc.gif">
          <a:extLst>
            <a:ext uri="{FF2B5EF4-FFF2-40B4-BE49-F238E27FC236}">
              <a16:creationId xmlns:a16="http://schemas.microsoft.com/office/drawing/2014/main" id="{33F34870-B61E-4FE1-B09E-801682D403EE}"/>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5" name="Imagen 6" descr="http://40.75.99.166/orfeo3/iconos/flechaasc.gif">
          <a:extLst>
            <a:ext uri="{FF2B5EF4-FFF2-40B4-BE49-F238E27FC236}">
              <a16:creationId xmlns:a16="http://schemas.microsoft.com/office/drawing/2014/main" id="{E7CC7607-C277-4510-84A3-9B96E1B42E76}"/>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6" name="Imagen 5" descr="http://40.75.99.166/orfeo3/iconos/flechaasc.gif">
          <a:extLst>
            <a:ext uri="{FF2B5EF4-FFF2-40B4-BE49-F238E27FC236}">
              <a16:creationId xmlns:a16="http://schemas.microsoft.com/office/drawing/2014/main" id="{3E870C75-9DC3-4EFB-A28E-94D0BF02DD2B}"/>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7" name="Imagen 6" descr="http://40.75.99.166/orfeo3/iconos/flechaasc.gif">
          <a:extLst>
            <a:ext uri="{FF2B5EF4-FFF2-40B4-BE49-F238E27FC236}">
              <a16:creationId xmlns:a16="http://schemas.microsoft.com/office/drawing/2014/main" id="{33C0E051-871B-4497-B311-945D83F81BAE}"/>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8" name="Imagen 5" descr="http://40.75.99.166/orfeo3/iconos/flechaasc.gif">
          <a:extLst>
            <a:ext uri="{FF2B5EF4-FFF2-40B4-BE49-F238E27FC236}">
              <a16:creationId xmlns:a16="http://schemas.microsoft.com/office/drawing/2014/main" id="{0B841212-C602-4F73-8799-30DB4A5D4C34}"/>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99" name="Imagen 6" descr="http://40.75.99.166/orfeo3/iconos/flechaasc.gif">
          <a:extLst>
            <a:ext uri="{FF2B5EF4-FFF2-40B4-BE49-F238E27FC236}">
              <a16:creationId xmlns:a16="http://schemas.microsoft.com/office/drawing/2014/main" id="{BB12008D-8695-4266-B958-8B1851315CE3}"/>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0" name="Imagen 5" descr="http://40.75.99.166/orfeo3/iconos/flechaasc.gif">
          <a:extLst>
            <a:ext uri="{FF2B5EF4-FFF2-40B4-BE49-F238E27FC236}">
              <a16:creationId xmlns:a16="http://schemas.microsoft.com/office/drawing/2014/main" id="{2A9D18E9-82FA-4399-A128-E51EAD9B41C0}"/>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1" name="Imagen 6" descr="http://40.75.99.166/orfeo3/iconos/flechaasc.gif">
          <a:extLst>
            <a:ext uri="{FF2B5EF4-FFF2-40B4-BE49-F238E27FC236}">
              <a16:creationId xmlns:a16="http://schemas.microsoft.com/office/drawing/2014/main" id="{F9211CEB-873C-4251-9F11-B4C6AC756B09}"/>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2" name="Imagen 5" descr="http://40.75.99.166/orfeo3/iconos/flechaasc.gif">
          <a:extLst>
            <a:ext uri="{FF2B5EF4-FFF2-40B4-BE49-F238E27FC236}">
              <a16:creationId xmlns:a16="http://schemas.microsoft.com/office/drawing/2014/main" id="{552C9519-3B9A-4AC0-8CB0-3CE61C558AB7}"/>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3" name="Imagen 6" descr="http://40.75.99.166/orfeo3/iconos/flechaasc.gif">
          <a:extLst>
            <a:ext uri="{FF2B5EF4-FFF2-40B4-BE49-F238E27FC236}">
              <a16:creationId xmlns:a16="http://schemas.microsoft.com/office/drawing/2014/main" id="{D36C3488-01B3-4927-AF35-75C7122DC03C}"/>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4" name="Imagen 5" descr="http://40.75.99.166/orfeo3/iconos/flechaasc.gif">
          <a:extLst>
            <a:ext uri="{FF2B5EF4-FFF2-40B4-BE49-F238E27FC236}">
              <a16:creationId xmlns:a16="http://schemas.microsoft.com/office/drawing/2014/main" id="{2423FF36-1A38-4B3F-A50F-5892DD8D69CF}"/>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5" name="Imagen 6" descr="http://40.75.99.166/orfeo3/iconos/flechaasc.gif">
          <a:extLst>
            <a:ext uri="{FF2B5EF4-FFF2-40B4-BE49-F238E27FC236}">
              <a16:creationId xmlns:a16="http://schemas.microsoft.com/office/drawing/2014/main" id="{C5D60CFC-8F59-4D31-A670-31BC75C0E3F1}"/>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6" name="Imagen 5" descr="http://40.75.99.166/orfeo3/iconos/flechaasc.gif">
          <a:extLst>
            <a:ext uri="{FF2B5EF4-FFF2-40B4-BE49-F238E27FC236}">
              <a16:creationId xmlns:a16="http://schemas.microsoft.com/office/drawing/2014/main" id="{F02390C8-5EC4-489A-B2F2-606570C9B3AF}"/>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07" name="Imagen 6" descr="http://40.75.99.166/orfeo3/iconos/flechaasc.gif">
          <a:extLst>
            <a:ext uri="{FF2B5EF4-FFF2-40B4-BE49-F238E27FC236}">
              <a16:creationId xmlns:a16="http://schemas.microsoft.com/office/drawing/2014/main" id="{354DBC43-8E14-4D8A-A1E4-3A0D67B2F477}"/>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102</xdr:row>
      <xdr:rowOff>0</xdr:rowOff>
    </xdr:from>
    <xdr:to>
      <xdr:col>9</xdr:col>
      <xdr:colOff>114300</xdr:colOff>
      <xdr:row>104</xdr:row>
      <xdr:rowOff>110490</xdr:rowOff>
    </xdr:to>
    <xdr:pic>
      <xdr:nvPicPr>
        <xdr:cNvPr id="108" name="Imagen 2" descr="http://40.75.99.166/orfeo3/iconos/flechaasc.gif">
          <a:extLst>
            <a:ext uri="{FF2B5EF4-FFF2-40B4-BE49-F238E27FC236}">
              <a16:creationId xmlns:a16="http://schemas.microsoft.com/office/drawing/2014/main" id="{569D24E2-A004-40D2-B96C-D0FF2FA12DD1}"/>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102</xdr:row>
      <xdr:rowOff>0</xdr:rowOff>
    </xdr:from>
    <xdr:ext cx="114300" cy="110490"/>
    <xdr:pic>
      <xdr:nvPicPr>
        <xdr:cNvPr id="109" name="Imagen 4" descr="http://40.75.99.166/orfeo3/iconos/flechaasc.gif">
          <a:extLst>
            <a:ext uri="{FF2B5EF4-FFF2-40B4-BE49-F238E27FC236}">
              <a16:creationId xmlns:a16="http://schemas.microsoft.com/office/drawing/2014/main" id="{8AA75A0A-68A1-4E4B-808B-B80825FABEDA}"/>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124</xdr:row>
      <xdr:rowOff>0</xdr:rowOff>
    </xdr:from>
    <xdr:to>
      <xdr:col>9</xdr:col>
      <xdr:colOff>114300</xdr:colOff>
      <xdr:row>124</xdr:row>
      <xdr:rowOff>110490</xdr:rowOff>
    </xdr:to>
    <xdr:pic>
      <xdr:nvPicPr>
        <xdr:cNvPr id="110" name="Imagen 6" descr="http://40.75.99.166/orfeo3/iconos/flechaasc.gif">
          <a:extLst>
            <a:ext uri="{FF2B5EF4-FFF2-40B4-BE49-F238E27FC236}">
              <a16:creationId xmlns:a16="http://schemas.microsoft.com/office/drawing/2014/main" id="{A4521CB7-CF6B-4F4A-8EBE-CB7293CC87E3}"/>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124</xdr:row>
      <xdr:rowOff>0</xdr:rowOff>
    </xdr:from>
    <xdr:ext cx="114300" cy="110490"/>
    <xdr:pic>
      <xdr:nvPicPr>
        <xdr:cNvPr id="111" name="Imagen 8" descr="http://40.75.99.166/orfeo3/iconos/flechaasc.gif">
          <a:extLst>
            <a:ext uri="{FF2B5EF4-FFF2-40B4-BE49-F238E27FC236}">
              <a16:creationId xmlns:a16="http://schemas.microsoft.com/office/drawing/2014/main" id="{8824C57D-4616-4F08-9037-BF3E79AD1326}"/>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12" name="Imagen 4" descr="http://40.75.99.166/orfeo3/iconos/flechaasc.gif">
          <a:extLst>
            <a:ext uri="{FF2B5EF4-FFF2-40B4-BE49-F238E27FC236}">
              <a16:creationId xmlns:a16="http://schemas.microsoft.com/office/drawing/2014/main" id="{397D8637-4D4A-4E5E-8C9F-5807B3146019}"/>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124</xdr:row>
      <xdr:rowOff>0</xdr:rowOff>
    </xdr:from>
    <xdr:to>
      <xdr:col>9</xdr:col>
      <xdr:colOff>114300</xdr:colOff>
      <xdr:row>124</xdr:row>
      <xdr:rowOff>110490</xdr:rowOff>
    </xdr:to>
    <xdr:pic>
      <xdr:nvPicPr>
        <xdr:cNvPr id="113" name="Imagen 2" descr="http://40.75.99.166/orfeo3/iconos/flechaasc.gif">
          <a:extLst>
            <a:ext uri="{FF2B5EF4-FFF2-40B4-BE49-F238E27FC236}">
              <a16:creationId xmlns:a16="http://schemas.microsoft.com/office/drawing/2014/main" id="{A642822E-864F-4A51-B162-935ADD0365F8}"/>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124</xdr:row>
      <xdr:rowOff>0</xdr:rowOff>
    </xdr:from>
    <xdr:to>
      <xdr:col>9</xdr:col>
      <xdr:colOff>114300</xdr:colOff>
      <xdr:row>124</xdr:row>
      <xdr:rowOff>110490</xdr:rowOff>
    </xdr:to>
    <xdr:pic>
      <xdr:nvPicPr>
        <xdr:cNvPr id="114" name="Imagen 12" descr="http://40.75.99.166/orfeo3/iconos/flechaasc.gif">
          <a:extLst>
            <a:ext uri="{FF2B5EF4-FFF2-40B4-BE49-F238E27FC236}">
              <a16:creationId xmlns:a16="http://schemas.microsoft.com/office/drawing/2014/main" id="{73FCAD83-BACB-4571-97E7-7C75A3E62C84}"/>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124</xdr:row>
      <xdr:rowOff>0</xdr:rowOff>
    </xdr:from>
    <xdr:ext cx="114300" cy="110490"/>
    <xdr:pic>
      <xdr:nvPicPr>
        <xdr:cNvPr id="115" name="Imagen 14" descr="http://40.75.99.166/orfeo3/iconos/flechaasc.gif">
          <a:extLst>
            <a:ext uri="{FF2B5EF4-FFF2-40B4-BE49-F238E27FC236}">
              <a16:creationId xmlns:a16="http://schemas.microsoft.com/office/drawing/2014/main" id="{A2FEEBDD-6866-4348-AAE4-1E0FB224426E}"/>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16" name="Imagen 15" descr="http://40.75.99.166/orfeo3/iconos/flechaasc.gif">
          <a:extLst>
            <a:ext uri="{FF2B5EF4-FFF2-40B4-BE49-F238E27FC236}">
              <a16:creationId xmlns:a16="http://schemas.microsoft.com/office/drawing/2014/main" id="{F55F8D1C-3089-4E70-AFD2-FD33D502FA02}"/>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17" name="Imagen 16" descr="http://40.75.99.166/orfeo3/iconos/flechaasc.gif">
          <a:extLst>
            <a:ext uri="{FF2B5EF4-FFF2-40B4-BE49-F238E27FC236}">
              <a16:creationId xmlns:a16="http://schemas.microsoft.com/office/drawing/2014/main" id="{53EC56A3-6409-4BE0-8A73-C97022AB429B}"/>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18" name="Imagen 4" descr="http://40.75.99.166/orfeo3/iconos/flechaasc.gif">
          <a:extLst>
            <a:ext uri="{FF2B5EF4-FFF2-40B4-BE49-F238E27FC236}">
              <a16:creationId xmlns:a16="http://schemas.microsoft.com/office/drawing/2014/main" id="{91E6E359-1816-473D-94E3-FAABFA91ED49}"/>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124</xdr:row>
      <xdr:rowOff>0</xdr:rowOff>
    </xdr:from>
    <xdr:to>
      <xdr:col>9</xdr:col>
      <xdr:colOff>114300</xdr:colOff>
      <xdr:row>124</xdr:row>
      <xdr:rowOff>110490</xdr:rowOff>
    </xdr:to>
    <xdr:pic>
      <xdr:nvPicPr>
        <xdr:cNvPr id="119" name="Imagen 2" descr="http://40.75.99.166/orfeo3/iconos/flechaasc.gif">
          <a:extLst>
            <a:ext uri="{FF2B5EF4-FFF2-40B4-BE49-F238E27FC236}">
              <a16:creationId xmlns:a16="http://schemas.microsoft.com/office/drawing/2014/main" id="{CA7B4D81-E62B-4553-AD4D-E92AD6D9310A}"/>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124</xdr:row>
      <xdr:rowOff>0</xdr:rowOff>
    </xdr:from>
    <xdr:ext cx="114300" cy="110490"/>
    <xdr:pic>
      <xdr:nvPicPr>
        <xdr:cNvPr id="120" name="Imagen 5" descr="http://40.75.99.166/orfeo3/iconos/flechaasc.gif">
          <a:extLst>
            <a:ext uri="{FF2B5EF4-FFF2-40B4-BE49-F238E27FC236}">
              <a16:creationId xmlns:a16="http://schemas.microsoft.com/office/drawing/2014/main" id="{A7513869-37F6-4476-9758-1CB1AB2C1784}"/>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1" name="Imagen 6" descr="http://40.75.99.166/orfeo3/iconos/flechaasc.gif">
          <a:extLst>
            <a:ext uri="{FF2B5EF4-FFF2-40B4-BE49-F238E27FC236}">
              <a16:creationId xmlns:a16="http://schemas.microsoft.com/office/drawing/2014/main" id="{67FBA6E6-8FF8-4166-BD07-635B67040F69}"/>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2" name="Imagen 5" descr="http://40.75.99.166/orfeo3/iconos/flechaasc.gif">
          <a:extLst>
            <a:ext uri="{FF2B5EF4-FFF2-40B4-BE49-F238E27FC236}">
              <a16:creationId xmlns:a16="http://schemas.microsoft.com/office/drawing/2014/main" id="{377A23B6-B508-4CEE-93A7-6770B1D76A9D}"/>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3" name="Imagen 6" descr="http://40.75.99.166/orfeo3/iconos/flechaasc.gif">
          <a:extLst>
            <a:ext uri="{FF2B5EF4-FFF2-40B4-BE49-F238E27FC236}">
              <a16:creationId xmlns:a16="http://schemas.microsoft.com/office/drawing/2014/main" id="{955695E6-A8E4-4876-9C57-F4622D0C5D5A}"/>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4" name="Imagen 5" descr="http://40.75.99.166/orfeo3/iconos/flechaasc.gif">
          <a:extLst>
            <a:ext uri="{FF2B5EF4-FFF2-40B4-BE49-F238E27FC236}">
              <a16:creationId xmlns:a16="http://schemas.microsoft.com/office/drawing/2014/main" id="{75CC22BB-768C-4DAF-833E-1C72F3C2BCE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5" name="Imagen 6" descr="http://40.75.99.166/orfeo3/iconos/flechaasc.gif">
          <a:extLst>
            <a:ext uri="{FF2B5EF4-FFF2-40B4-BE49-F238E27FC236}">
              <a16:creationId xmlns:a16="http://schemas.microsoft.com/office/drawing/2014/main" id="{C66D314A-139B-49BA-B633-C7E60820AA08}"/>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6" name="Imagen 5" descr="http://40.75.99.166/orfeo3/iconos/flechaasc.gif">
          <a:extLst>
            <a:ext uri="{FF2B5EF4-FFF2-40B4-BE49-F238E27FC236}">
              <a16:creationId xmlns:a16="http://schemas.microsoft.com/office/drawing/2014/main" id="{395AB04E-4684-4C58-94FC-A3A5607891C4}"/>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7" name="Imagen 6" descr="http://40.75.99.166/orfeo3/iconos/flechaasc.gif">
          <a:extLst>
            <a:ext uri="{FF2B5EF4-FFF2-40B4-BE49-F238E27FC236}">
              <a16:creationId xmlns:a16="http://schemas.microsoft.com/office/drawing/2014/main" id="{3E9CFBD7-E8B8-474B-B48B-E14FBC6BCF23}"/>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8" name="Imagen 5" descr="http://40.75.99.166/orfeo3/iconos/flechaasc.gif">
          <a:extLst>
            <a:ext uri="{FF2B5EF4-FFF2-40B4-BE49-F238E27FC236}">
              <a16:creationId xmlns:a16="http://schemas.microsoft.com/office/drawing/2014/main" id="{9D85F209-16CB-474B-9963-B5110960810D}"/>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29" name="Imagen 6" descr="http://40.75.99.166/orfeo3/iconos/flechaasc.gif">
          <a:extLst>
            <a:ext uri="{FF2B5EF4-FFF2-40B4-BE49-F238E27FC236}">
              <a16:creationId xmlns:a16="http://schemas.microsoft.com/office/drawing/2014/main" id="{38368457-FF2E-4E13-B593-F4FD4C75292F}"/>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0" name="Imagen 5" descr="http://40.75.99.166/orfeo3/iconos/flechaasc.gif">
          <a:extLst>
            <a:ext uri="{FF2B5EF4-FFF2-40B4-BE49-F238E27FC236}">
              <a16:creationId xmlns:a16="http://schemas.microsoft.com/office/drawing/2014/main" id="{C307D352-0A6D-49EB-8132-00BD157D7F71}"/>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1" name="Imagen 6" descr="http://40.75.99.166/orfeo3/iconos/flechaasc.gif">
          <a:extLst>
            <a:ext uri="{FF2B5EF4-FFF2-40B4-BE49-F238E27FC236}">
              <a16:creationId xmlns:a16="http://schemas.microsoft.com/office/drawing/2014/main" id="{137CC8CA-863A-40DD-BC90-0DCE95AA3941}"/>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2" name="Imagen 5" descr="http://40.75.99.166/orfeo3/iconos/flechaasc.gif">
          <a:extLst>
            <a:ext uri="{FF2B5EF4-FFF2-40B4-BE49-F238E27FC236}">
              <a16:creationId xmlns:a16="http://schemas.microsoft.com/office/drawing/2014/main" id="{CA95CF4F-8DE9-487B-BFEF-2DD376E0E1EE}"/>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3" name="Imagen 6" descr="http://40.75.99.166/orfeo3/iconos/flechaasc.gif">
          <a:extLst>
            <a:ext uri="{FF2B5EF4-FFF2-40B4-BE49-F238E27FC236}">
              <a16:creationId xmlns:a16="http://schemas.microsoft.com/office/drawing/2014/main" id="{F104CD76-C8D1-4057-AB24-7C8F48E851CF}"/>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4" name="Imagen 5" descr="http://40.75.99.166/orfeo3/iconos/flechaasc.gif">
          <a:extLst>
            <a:ext uri="{FF2B5EF4-FFF2-40B4-BE49-F238E27FC236}">
              <a16:creationId xmlns:a16="http://schemas.microsoft.com/office/drawing/2014/main" id="{02F3F39D-2E07-4533-9C36-CFD53BE3CADE}"/>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5" name="Imagen 6" descr="http://40.75.99.166/orfeo3/iconos/flechaasc.gif">
          <a:extLst>
            <a:ext uri="{FF2B5EF4-FFF2-40B4-BE49-F238E27FC236}">
              <a16:creationId xmlns:a16="http://schemas.microsoft.com/office/drawing/2014/main" id="{5188AAAC-8E2B-4831-B082-0BEFB3971628}"/>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6" name="Imagen 5" descr="http://40.75.99.166/orfeo3/iconos/flechaasc.gif">
          <a:extLst>
            <a:ext uri="{FF2B5EF4-FFF2-40B4-BE49-F238E27FC236}">
              <a16:creationId xmlns:a16="http://schemas.microsoft.com/office/drawing/2014/main" id="{785192BC-DE5B-4546-B803-BAA3ED58C754}"/>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7" name="Imagen 6" descr="http://40.75.99.166/orfeo3/iconos/flechaasc.gif">
          <a:extLst>
            <a:ext uri="{FF2B5EF4-FFF2-40B4-BE49-F238E27FC236}">
              <a16:creationId xmlns:a16="http://schemas.microsoft.com/office/drawing/2014/main" id="{31B16E01-1CAA-41B0-84A0-7D5F6324A930}"/>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8" name="Imagen 5" descr="http://40.75.99.166/orfeo3/iconos/flechaasc.gif">
          <a:extLst>
            <a:ext uri="{FF2B5EF4-FFF2-40B4-BE49-F238E27FC236}">
              <a16:creationId xmlns:a16="http://schemas.microsoft.com/office/drawing/2014/main" id="{AE955232-AB37-48E1-B966-D657D0A41CEC}"/>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39" name="Imagen 6" descr="http://40.75.99.166/orfeo3/iconos/flechaasc.gif">
          <a:extLst>
            <a:ext uri="{FF2B5EF4-FFF2-40B4-BE49-F238E27FC236}">
              <a16:creationId xmlns:a16="http://schemas.microsoft.com/office/drawing/2014/main" id="{3B5018DA-3826-4DAF-AEDF-9E686E9ACA27}"/>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0" name="Imagen 5" descr="http://40.75.99.166/orfeo3/iconos/flechaasc.gif">
          <a:extLst>
            <a:ext uri="{FF2B5EF4-FFF2-40B4-BE49-F238E27FC236}">
              <a16:creationId xmlns:a16="http://schemas.microsoft.com/office/drawing/2014/main" id="{CC83EB9A-47B9-4F5A-B705-9B328B4659BE}"/>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1" name="Imagen 6" descr="http://40.75.99.166/orfeo3/iconos/flechaasc.gif">
          <a:extLst>
            <a:ext uri="{FF2B5EF4-FFF2-40B4-BE49-F238E27FC236}">
              <a16:creationId xmlns:a16="http://schemas.microsoft.com/office/drawing/2014/main" id="{DA34D1E8-A871-4C82-BF34-2D23EC9A7B8B}"/>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2" name="Imagen 5" descr="http://40.75.99.166/orfeo3/iconos/flechaasc.gif">
          <a:extLst>
            <a:ext uri="{FF2B5EF4-FFF2-40B4-BE49-F238E27FC236}">
              <a16:creationId xmlns:a16="http://schemas.microsoft.com/office/drawing/2014/main" id="{B503C166-854B-482E-BA71-F31A9928053B}"/>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3" name="Imagen 6" descr="http://40.75.99.166/orfeo3/iconos/flechaasc.gif">
          <a:extLst>
            <a:ext uri="{FF2B5EF4-FFF2-40B4-BE49-F238E27FC236}">
              <a16:creationId xmlns:a16="http://schemas.microsoft.com/office/drawing/2014/main" id="{BEF5BAEB-8D95-4C07-BDC4-510A04A0C9B6}"/>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4" name="Imagen 5" descr="http://40.75.99.166/orfeo3/iconos/flechaasc.gif">
          <a:extLst>
            <a:ext uri="{FF2B5EF4-FFF2-40B4-BE49-F238E27FC236}">
              <a16:creationId xmlns:a16="http://schemas.microsoft.com/office/drawing/2014/main" id="{D614DC7D-34F0-4E6F-89EE-E214E7C4A2A4}"/>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5" name="Imagen 6" descr="http://40.75.99.166/orfeo3/iconos/flechaasc.gif">
          <a:extLst>
            <a:ext uri="{FF2B5EF4-FFF2-40B4-BE49-F238E27FC236}">
              <a16:creationId xmlns:a16="http://schemas.microsoft.com/office/drawing/2014/main" id="{A8992CED-0815-4FD1-AB80-157A599DEC2C}"/>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6" name="Imagen 5" descr="http://40.75.99.166/orfeo3/iconos/flechaasc.gif">
          <a:extLst>
            <a:ext uri="{FF2B5EF4-FFF2-40B4-BE49-F238E27FC236}">
              <a16:creationId xmlns:a16="http://schemas.microsoft.com/office/drawing/2014/main" id="{501E4316-C995-4E99-ABC6-D1DC1CEAB310}"/>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7" name="Imagen 6" descr="http://40.75.99.166/orfeo3/iconos/flechaasc.gif">
          <a:extLst>
            <a:ext uri="{FF2B5EF4-FFF2-40B4-BE49-F238E27FC236}">
              <a16:creationId xmlns:a16="http://schemas.microsoft.com/office/drawing/2014/main" id="{5BD59CBB-8B1E-4DE3-9B26-149C75DA7551}"/>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8" name="Imagen 5" descr="http://40.75.99.166/orfeo3/iconos/flechaasc.gif">
          <a:extLst>
            <a:ext uri="{FF2B5EF4-FFF2-40B4-BE49-F238E27FC236}">
              <a16:creationId xmlns:a16="http://schemas.microsoft.com/office/drawing/2014/main" id="{8107BAC0-87DE-4095-B33C-7ABA46F4BCC4}"/>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49" name="Imagen 6" descr="http://40.75.99.166/orfeo3/iconos/flechaasc.gif">
          <a:extLst>
            <a:ext uri="{FF2B5EF4-FFF2-40B4-BE49-F238E27FC236}">
              <a16:creationId xmlns:a16="http://schemas.microsoft.com/office/drawing/2014/main" id="{D78A6B54-0F12-4483-87F0-D20020CF155B}"/>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0" name="Imagen 5" descr="http://40.75.99.166/orfeo3/iconos/flechaasc.gif">
          <a:extLst>
            <a:ext uri="{FF2B5EF4-FFF2-40B4-BE49-F238E27FC236}">
              <a16:creationId xmlns:a16="http://schemas.microsoft.com/office/drawing/2014/main" id="{9D6F268A-A3EF-4F4D-9E6B-FE00D91558F8}"/>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1" name="Imagen 6" descr="http://40.75.99.166/orfeo3/iconos/flechaasc.gif">
          <a:extLst>
            <a:ext uri="{FF2B5EF4-FFF2-40B4-BE49-F238E27FC236}">
              <a16:creationId xmlns:a16="http://schemas.microsoft.com/office/drawing/2014/main" id="{265E89FA-5673-467B-A50F-48767C5D51A0}"/>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2" name="Imagen 5" descr="http://40.75.99.166/orfeo3/iconos/flechaasc.gif">
          <a:extLst>
            <a:ext uri="{FF2B5EF4-FFF2-40B4-BE49-F238E27FC236}">
              <a16:creationId xmlns:a16="http://schemas.microsoft.com/office/drawing/2014/main" id="{10882B1E-F6E0-498F-813C-6D2093516801}"/>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3" name="Imagen 6" descr="http://40.75.99.166/orfeo3/iconos/flechaasc.gif">
          <a:extLst>
            <a:ext uri="{FF2B5EF4-FFF2-40B4-BE49-F238E27FC236}">
              <a16:creationId xmlns:a16="http://schemas.microsoft.com/office/drawing/2014/main" id="{32B37357-D0FB-4032-8113-07BCD7292FD1}"/>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4" name="Imagen 5" descr="http://40.75.99.166/orfeo3/iconos/flechaasc.gif">
          <a:extLst>
            <a:ext uri="{FF2B5EF4-FFF2-40B4-BE49-F238E27FC236}">
              <a16:creationId xmlns:a16="http://schemas.microsoft.com/office/drawing/2014/main" id="{EA31827D-7676-4ECE-9A0E-3922A3623BD9}"/>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5" name="Imagen 6" descr="http://40.75.99.166/orfeo3/iconos/flechaasc.gif">
          <a:extLst>
            <a:ext uri="{FF2B5EF4-FFF2-40B4-BE49-F238E27FC236}">
              <a16:creationId xmlns:a16="http://schemas.microsoft.com/office/drawing/2014/main" id="{AF98BFC4-B681-4154-8668-BC8CC5FBCE1E}"/>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6" name="Imagen 5" descr="http://40.75.99.166/orfeo3/iconos/flechaasc.gif">
          <a:extLst>
            <a:ext uri="{FF2B5EF4-FFF2-40B4-BE49-F238E27FC236}">
              <a16:creationId xmlns:a16="http://schemas.microsoft.com/office/drawing/2014/main" id="{AF2B8CBE-1727-4725-83D7-119C356C60C6}"/>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124</xdr:row>
      <xdr:rowOff>0</xdr:rowOff>
    </xdr:from>
    <xdr:ext cx="114300" cy="110490"/>
    <xdr:pic>
      <xdr:nvPicPr>
        <xdr:cNvPr id="157" name="Imagen 6" descr="http://40.75.99.166/orfeo3/iconos/flechaasc.gif">
          <a:extLst>
            <a:ext uri="{FF2B5EF4-FFF2-40B4-BE49-F238E27FC236}">
              <a16:creationId xmlns:a16="http://schemas.microsoft.com/office/drawing/2014/main" id="{680B939C-8F6A-4BE5-8015-CBA5C6649519}"/>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142</xdr:row>
      <xdr:rowOff>0</xdr:rowOff>
    </xdr:from>
    <xdr:to>
      <xdr:col>9</xdr:col>
      <xdr:colOff>114300</xdr:colOff>
      <xdr:row>144</xdr:row>
      <xdr:rowOff>110490</xdr:rowOff>
    </xdr:to>
    <xdr:pic>
      <xdr:nvPicPr>
        <xdr:cNvPr id="158" name="Imagen 2" descr="http://40.75.99.166/orfeo3/iconos/flechaasc.gif">
          <a:extLst>
            <a:ext uri="{FF2B5EF4-FFF2-40B4-BE49-F238E27FC236}">
              <a16:creationId xmlns:a16="http://schemas.microsoft.com/office/drawing/2014/main" id="{4771E6D7-F249-4D5C-833B-AAD1192DE294}"/>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142</xdr:row>
      <xdr:rowOff>0</xdr:rowOff>
    </xdr:from>
    <xdr:ext cx="114300" cy="110490"/>
    <xdr:pic>
      <xdr:nvPicPr>
        <xdr:cNvPr id="159" name="Imagen 4" descr="http://40.75.99.166/orfeo3/iconos/flechaasc.gif">
          <a:extLst>
            <a:ext uri="{FF2B5EF4-FFF2-40B4-BE49-F238E27FC236}">
              <a16:creationId xmlns:a16="http://schemas.microsoft.com/office/drawing/2014/main" id="{986B3D6C-A664-457C-AB89-6A5C805C2C45}"/>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164</xdr:row>
      <xdr:rowOff>0</xdr:rowOff>
    </xdr:from>
    <xdr:to>
      <xdr:col>9</xdr:col>
      <xdr:colOff>114300</xdr:colOff>
      <xdr:row>164</xdr:row>
      <xdr:rowOff>110490</xdr:rowOff>
    </xdr:to>
    <xdr:pic>
      <xdr:nvPicPr>
        <xdr:cNvPr id="160" name="Imagen 6" descr="http://40.75.99.166/orfeo3/iconos/flechaasc.gif">
          <a:extLst>
            <a:ext uri="{FF2B5EF4-FFF2-40B4-BE49-F238E27FC236}">
              <a16:creationId xmlns:a16="http://schemas.microsoft.com/office/drawing/2014/main" id="{F0EC12EA-FA6D-4449-B92D-F66358C23699}"/>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164</xdr:row>
      <xdr:rowOff>0</xdr:rowOff>
    </xdr:from>
    <xdr:ext cx="114300" cy="110490"/>
    <xdr:pic>
      <xdr:nvPicPr>
        <xdr:cNvPr id="161" name="Imagen 8" descr="http://40.75.99.166/orfeo3/iconos/flechaasc.gif">
          <a:extLst>
            <a:ext uri="{FF2B5EF4-FFF2-40B4-BE49-F238E27FC236}">
              <a16:creationId xmlns:a16="http://schemas.microsoft.com/office/drawing/2014/main" id="{6D67A187-C92E-404E-B789-578BC39A758E}"/>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62" name="Imagen 4" descr="http://40.75.99.166/orfeo3/iconos/flechaasc.gif">
          <a:extLst>
            <a:ext uri="{FF2B5EF4-FFF2-40B4-BE49-F238E27FC236}">
              <a16:creationId xmlns:a16="http://schemas.microsoft.com/office/drawing/2014/main" id="{B51B5D7F-7A85-49AC-9F04-BCBA75002449}"/>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164</xdr:row>
      <xdr:rowOff>0</xdr:rowOff>
    </xdr:from>
    <xdr:to>
      <xdr:col>9</xdr:col>
      <xdr:colOff>114300</xdr:colOff>
      <xdr:row>164</xdr:row>
      <xdr:rowOff>110490</xdr:rowOff>
    </xdr:to>
    <xdr:pic>
      <xdr:nvPicPr>
        <xdr:cNvPr id="163" name="Imagen 2" descr="http://40.75.99.166/orfeo3/iconos/flechaasc.gif">
          <a:extLst>
            <a:ext uri="{FF2B5EF4-FFF2-40B4-BE49-F238E27FC236}">
              <a16:creationId xmlns:a16="http://schemas.microsoft.com/office/drawing/2014/main" id="{18B2AA58-1B38-4D73-BA99-59DDDC8251AB}"/>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164</xdr:row>
      <xdr:rowOff>0</xdr:rowOff>
    </xdr:from>
    <xdr:to>
      <xdr:col>9</xdr:col>
      <xdr:colOff>114300</xdr:colOff>
      <xdr:row>164</xdr:row>
      <xdr:rowOff>110490</xdr:rowOff>
    </xdr:to>
    <xdr:pic>
      <xdr:nvPicPr>
        <xdr:cNvPr id="164" name="Imagen 12" descr="http://40.75.99.166/orfeo3/iconos/flechaasc.gif">
          <a:extLst>
            <a:ext uri="{FF2B5EF4-FFF2-40B4-BE49-F238E27FC236}">
              <a16:creationId xmlns:a16="http://schemas.microsoft.com/office/drawing/2014/main" id="{3F6F56EA-BF52-4A6F-BFE6-1024E1DBE0AF}"/>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164</xdr:row>
      <xdr:rowOff>0</xdr:rowOff>
    </xdr:from>
    <xdr:ext cx="114300" cy="110490"/>
    <xdr:pic>
      <xdr:nvPicPr>
        <xdr:cNvPr id="165" name="Imagen 14" descr="http://40.75.99.166/orfeo3/iconos/flechaasc.gif">
          <a:extLst>
            <a:ext uri="{FF2B5EF4-FFF2-40B4-BE49-F238E27FC236}">
              <a16:creationId xmlns:a16="http://schemas.microsoft.com/office/drawing/2014/main" id="{DE92A78E-6394-44D3-BB50-74C5F93BB300}"/>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66" name="Imagen 15" descr="http://40.75.99.166/orfeo3/iconos/flechaasc.gif">
          <a:extLst>
            <a:ext uri="{FF2B5EF4-FFF2-40B4-BE49-F238E27FC236}">
              <a16:creationId xmlns:a16="http://schemas.microsoft.com/office/drawing/2014/main" id="{7EF5059B-8040-4A5E-ADE7-FC51F1BE3B7A}"/>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67" name="Imagen 16" descr="http://40.75.99.166/orfeo3/iconos/flechaasc.gif">
          <a:extLst>
            <a:ext uri="{FF2B5EF4-FFF2-40B4-BE49-F238E27FC236}">
              <a16:creationId xmlns:a16="http://schemas.microsoft.com/office/drawing/2014/main" id="{6D08C2ED-81A7-4E8A-9D54-372C7BED709E}"/>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68" name="Imagen 4" descr="http://40.75.99.166/orfeo3/iconos/flechaasc.gif">
          <a:extLst>
            <a:ext uri="{FF2B5EF4-FFF2-40B4-BE49-F238E27FC236}">
              <a16:creationId xmlns:a16="http://schemas.microsoft.com/office/drawing/2014/main" id="{B8F63963-F56A-4CFF-BE1D-D5AC130BD4A8}"/>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0</xdr:colOff>
      <xdr:row>164</xdr:row>
      <xdr:rowOff>0</xdr:rowOff>
    </xdr:from>
    <xdr:to>
      <xdr:col>9</xdr:col>
      <xdr:colOff>114300</xdr:colOff>
      <xdr:row>164</xdr:row>
      <xdr:rowOff>110490</xdr:rowOff>
    </xdr:to>
    <xdr:pic>
      <xdr:nvPicPr>
        <xdr:cNvPr id="169" name="Imagen 2" descr="http://40.75.99.166/orfeo3/iconos/flechaasc.gif">
          <a:extLst>
            <a:ext uri="{FF2B5EF4-FFF2-40B4-BE49-F238E27FC236}">
              <a16:creationId xmlns:a16="http://schemas.microsoft.com/office/drawing/2014/main" id="{A4532DF9-8D56-4D21-BDAA-78225D1D9685}"/>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164</xdr:row>
      <xdr:rowOff>0</xdr:rowOff>
    </xdr:from>
    <xdr:ext cx="114300" cy="110490"/>
    <xdr:pic>
      <xdr:nvPicPr>
        <xdr:cNvPr id="170" name="Imagen 5" descr="http://40.75.99.166/orfeo3/iconos/flechaasc.gif">
          <a:extLst>
            <a:ext uri="{FF2B5EF4-FFF2-40B4-BE49-F238E27FC236}">
              <a16:creationId xmlns:a16="http://schemas.microsoft.com/office/drawing/2014/main" id="{DC9E5001-67F5-4423-BB5B-DC942AC6218C}"/>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1" name="Imagen 6" descr="http://40.75.99.166/orfeo3/iconos/flechaasc.gif">
          <a:extLst>
            <a:ext uri="{FF2B5EF4-FFF2-40B4-BE49-F238E27FC236}">
              <a16:creationId xmlns:a16="http://schemas.microsoft.com/office/drawing/2014/main" id="{C8C51248-4313-4BC6-8437-F99328450052}"/>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2" name="Imagen 5" descr="http://40.75.99.166/orfeo3/iconos/flechaasc.gif">
          <a:extLst>
            <a:ext uri="{FF2B5EF4-FFF2-40B4-BE49-F238E27FC236}">
              <a16:creationId xmlns:a16="http://schemas.microsoft.com/office/drawing/2014/main" id="{FBBF6466-1B60-4C66-8F15-AD2EBA40FFB9}"/>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3" name="Imagen 6" descr="http://40.75.99.166/orfeo3/iconos/flechaasc.gif">
          <a:extLst>
            <a:ext uri="{FF2B5EF4-FFF2-40B4-BE49-F238E27FC236}">
              <a16:creationId xmlns:a16="http://schemas.microsoft.com/office/drawing/2014/main" id="{7B956B3E-113C-4661-8A3E-8AF1B53B1AD0}"/>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4" name="Imagen 5" descr="http://40.75.99.166/orfeo3/iconos/flechaasc.gif">
          <a:extLst>
            <a:ext uri="{FF2B5EF4-FFF2-40B4-BE49-F238E27FC236}">
              <a16:creationId xmlns:a16="http://schemas.microsoft.com/office/drawing/2014/main" id="{81093BED-3E27-4092-8D80-562DFC4E2F81}"/>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5" name="Imagen 6" descr="http://40.75.99.166/orfeo3/iconos/flechaasc.gif">
          <a:extLst>
            <a:ext uri="{FF2B5EF4-FFF2-40B4-BE49-F238E27FC236}">
              <a16:creationId xmlns:a16="http://schemas.microsoft.com/office/drawing/2014/main" id="{A30E1003-87BE-4078-B1AE-57CE2EB22AC7}"/>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6" name="Imagen 5" descr="http://40.75.99.166/orfeo3/iconos/flechaasc.gif">
          <a:extLst>
            <a:ext uri="{FF2B5EF4-FFF2-40B4-BE49-F238E27FC236}">
              <a16:creationId xmlns:a16="http://schemas.microsoft.com/office/drawing/2014/main" id="{7B30868A-475D-4F2F-B17E-D31F97AA8DD4}"/>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7" name="Imagen 6" descr="http://40.75.99.166/orfeo3/iconos/flechaasc.gif">
          <a:extLst>
            <a:ext uri="{FF2B5EF4-FFF2-40B4-BE49-F238E27FC236}">
              <a16:creationId xmlns:a16="http://schemas.microsoft.com/office/drawing/2014/main" id="{9ABA6224-54AA-4E31-AC1F-75A8ACF210D4}"/>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8" name="Imagen 5" descr="http://40.75.99.166/orfeo3/iconos/flechaasc.gif">
          <a:extLst>
            <a:ext uri="{FF2B5EF4-FFF2-40B4-BE49-F238E27FC236}">
              <a16:creationId xmlns:a16="http://schemas.microsoft.com/office/drawing/2014/main" id="{E12CC6BB-2E98-4676-879B-1DA4A2D80E18}"/>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79" name="Imagen 6" descr="http://40.75.99.166/orfeo3/iconos/flechaasc.gif">
          <a:extLst>
            <a:ext uri="{FF2B5EF4-FFF2-40B4-BE49-F238E27FC236}">
              <a16:creationId xmlns:a16="http://schemas.microsoft.com/office/drawing/2014/main" id="{06923C64-B184-439D-9214-517E87D0D625}"/>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0" name="Imagen 5" descr="http://40.75.99.166/orfeo3/iconos/flechaasc.gif">
          <a:extLst>
            <a:ext uri="{FF2B5EF4-FFF2-40B4-BE49-F238E27FC236}">
              <a16:creationId xmlns:a16="http://schemas.microsoft.com/office/drawing/2014/main" id="{B709FA9C-04DC-48CA-9352-7D5C10821227}"/>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1" name="Imagen 6" descr="http://40.75.99.166/orfeo3/iconos/flechaasc.gif">
          <a:extLst>
            <a:ext uri="{FF2B5EF4-FFF2-40B4-BE49-F238E27FC236}">
              <a16:creationId xmlns:a16="http://schemas.microsoft.com/office/drawing/2014/main" id="{8733E3AE-644C-418E-9510-3A4D81154203}"/>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2" name="Imagen 5" descr="http://40.75.99.166/orfeo3/iconos/flechaasc.gif">
          <a:extLst>
            <a:ext uri="{FF2B5EF4-FFF2-40B4-BE49-F238E27FC236}">
              <a16:creationId xmlns:a16="http://schemas.microsoft.com/office/drawing/2014/main" id="{9D8F4EA5-627D-4E6E-A1AF-75B30D1E979A}"/>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3" name="Imagen 6" descr="http://40.75.99.166/orfeo3/iconos/flechaasc.gif">
          <a:extLst>
            <a:ext uri="{FF2B5EF4-FFF2-40B4-BE49-F238E27FC236}">
              <a16:creationId xmlns:a16="http://schemas.microsoft.com/office/drawing/2014/main" id="{ABE5417A-A7BA-4F1D-BD6A-66974A7C7405}"/>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4" name="Imagen 5" descr="http://40.75.99.166/orfeo3/iconos/flechaasc.gif">
          <a:extLst>
            <a:ext uri="{FF2B5EF4-FFF2-40B4-BE49-F238E27FC236}">
              <a16:creationId xmlns:a16="http://schemas.microsoft.com/office/drawing/2014/main" id="{89C92F1A-2E92-4677-8A53-4741DB52BFAD}"/>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5" name="Imagen 6" descr="http://40.75.99.166/orfeo3/iconos/flechaasc.gif">
          <a:extLst>
            <a:ext uri="{FF2B5EF4-FFF2-40B4-BE49-F238E27FC236}">
              <a16:creationId xmlns:a16="http://schemas.microsoft.com/office/drawing/2014/main" id="{94F96839-D80C-4C04-A886-755442C3EA23}"/>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6" name="Imagen 5" descr="http://40.75.99.166/orfeo3/iconos/flechaasc.gif">
          <a:extLst>
            <a:ext uri="{FF2B5EF4-FFF2-40B4-BE49-F238E27FC236}">
              <a16:creationId xmlns:a16="http://schemas.microsoft.com/office/drawing/2014/main" id="{2F7206A5-2708-44FD-BF2E-1FEDE5D92DE9}"/>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7" name="Imagen 6" descr="http://40.75.99.166/orfeo3/iconos/flechaasc.gif">
          <a:extLst>
            <a:ext uri="{FF2B5EF4-FFF2-40B4-BE49-F238E27FC236}">
              <a16:creationId xmlns:a16="http://schemas.microsoft.com/office/drawing/2014/main" id="{37A7CE50-E221-4D34-91AE-5FCE936BAA29}"/>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8" name="Imagen 5" descr="http://40.75.99.166/orfeo3/iconos/flechaasc.gif">
          <a:extLst>
            <a:ext uri="{FF2B5EF4-FFF2-40B4-BE49-F238E27FC236}">
              <a16:creationId xmlns:a16="http://schemas.microsoft.com/office/drawing/2014/main" id="{84CDD8C8-BDFA-43D7-8998-E44CFC01ED46}"/>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89" name="Imagen 6" descr="http://40.75.99.166/orfeo3/iconos/flechaasc.gif">
          <a:extLst>
            <a:ext uri="{FF2B5EF4-FFF2-40B4-BE49-F238E27FC236}">
              <a16:creationId xmlns:a16="http://schemas.microsoft.com/office/drawing/2014/main" id="{709EE270-A321-452F-BA1E-1675820368FE}"/>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0" name="Imagen 5" descr="http://40.75.99.166/orfeo3/iconos/flechaasc.gif">
          <a:extLst>
            <a:ext uri="{FF2B5EF4-FFF2-40B4-BE49-F238E27FC236}">
              <a16:creationId xmlns:a16="http://schemas.microsoft.com/office/drawing/2014/main" id="{03C91440-0A8D-4344-8C1D-C0B02884F927}"/>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1" name="Imagen 6" descr="http://40.75.99.166/orfeo3/iconos/flechaasc.gif">
          <a:extLst>
            <a:ext uri="{FF2B5EF4-FFF2-40B4-BE49-F238E27FC236}">
              <a16:creationId xmlns:a16="http://schemas.microsoft.com/office/drawing/2014/main" id="{E1D549F4-FD21-4C77-94AB-BAFB28D70820}"/>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2" name="Imagen 5" descr="http://40.75.99.166/orfeo3/iconos/flechaasc.gif">
          <a:extLst>
            <a:ext uri="{FF2B5EF4-FFF2-40B4-BE49-F238E27FC236}">
              <a16:creationId xmlns:a16="http://schemas.microsoft.com/office/drawing/2014/main" id="{1F8EAF25-4B76-44CA-B58B-9125B4F3C810}"/>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3" name="Imagen 6" descr="http://40.75.99.166/orfeo3/iconos/flechaasc.gif">
          <a:extLst>
            <a:ext uri="{FF2B5EF4-FFF2-40B4-BE49-F238E27FC236}">
              <a16:creationId xmlns:a16="http://schemas.microsoft.com/office/drawing/2014/main" id="{FF75383C-8298-43A5-9491-8007FE45976C}"/>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4" name="Imagen 5" descr="http://40.75.99.166/orfeo3/iconos/flechaasc.gif">
          <a:extLst>
            <a:ext uri="{FF2B5EF4-FFF2-40B4-BE49-F238E27FC236}">
              <a16:creationId xmlns:a16="http://schemas.microsoft.com/office/drawing/2014/main" id="{4FE8ADD8-7805-4AE7-877B-50A494B2CB93}"/>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5" name="Imagen 6" descr="http://40.75.99.166/orfeo3/iconos/flechaasc.gif">
          <a:extLst>
            <a:ext uri="{FF2B5EF4-FFF2-40B4-BE49-F238E27FC236}">
              <a16:creationId xmlns:a16="http://schemas.microsoft.com/office/drawing/2014/main" id="{64976366-6602-450C-9A55-E27B6FA41155}"/>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6" name="Imagen 5" descr="http://40.75.99.166/orfeo3/iconos/flechaasc.gif">
          <a:extLst>
            <a:ext uri="{FF2B5EF4-FFF2-40B4-BE49-F238E27FC236}">
              <a16:creationId xmlns:a16="http://schemas.microsoft.com/office/drawing/2014/main" id="{2707ADF4-85B1-4BEC-86F9-87EB391EEDEE}"/>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7" name="Imagen 6" descr="http://40.75.99.166/orfeo3/iconos/flechaasc.gif">
          <a:extLst>
            <a:ext uri="{FF2B5EF4-FFF2-40B4-BE49-F238E27FC236}">
              <a16:creationId xmlns:a16="http://schemas.microsoft.com/office/drawing/2014/main" id="{87BBBEBD-5BF7-4117-9839-524592AF1AD2}"/>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8" name="Imagen 5" descr="http://40.75.99.166/orfeo3/iconos/flechaasc.gif">
          <a:extLst>
            <a:ext uri="{FF2B5EF4-FFF2-40B4-BE49-F238E27FC236}">
              <a16:creationId xmlns:a16="http://schemas.microsoft.com/office/drawing/2014/main" id="{4BFA2DB8-6470-4DCD-AC45-212A52298AE6}"/>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199" name="Imagen 6" descr="http://40.75.99.166/orfeo3/iconos/flechaasc.gif">
          <a:extLst>
            <a:ext uri="{FF2B5EF4-FFF2-40B4-BE49-F238E27FC236}">
              <a16:creationId xmlns:a16="http://schemas.microsoft.com/office/drawing/2014/main" id="{4439FFA6-8FFA-4F2E-9742-4AEFCF0B707B}"/>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0" name="Imagen 5" descr="http://40.75.99.166/orfeo3/iconos/flechaasc.gif">
          <a:extLst>
            <a:ext uri="{FF2B5EF4-FFF2-40B4-BE49-F238E27FC236}">
              <a16:creationId xmlns:a16="http://schemas.microsoft.com/office/drawing/2014/main" id="{E5118049-FC01-4F31-BBC8-4494911B6C10}"/>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1" name="Imagen 6" descr="http://40.75.99.166/orfeo3/iconos/flechaasc.gif">
          <a:extLst>
            <a:ext uri="{FF2B5EF4-FFF2-40B4-BE49-F238E27FC236}">
              <a16:creationId xmlns:a16="http://schemas.microsoft.com/office/drawing/2014/main" id="{815001C8-A98C-4357-8FB4-4F7BD9AD47C7}"/>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2" name="Imagen 5" descr="http://40.75.99.166/orfeo3/iconos/flechaasc.gif">
          <a:extLst>
            <a:ext uri="{FF2B5EF4-FFF2-40B4-BE49-F238E27FC236}">
              <a16:creationId xmlns:a16="http://schemas.microsoft.com/office/drawing/2014/main" id="{7A5C2B40-5508-4A0B-945D-3B40538C5F7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3" name="Imagen 6" descr="http://40.75.99.166/orfeo3/iconos/flechaasc.gif">
          <a:extLst>
            <a:ext uri="{FF2B5EF4-FFF2-40B4-BE49-F238E27FC236}">
              <a16:creationId xmlns:a16="http://schemas.microsoft.com/office/drawing/2014/main" id="{383A6B0F-8352-431F-BE34-E164B930B522}"/>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4" name="Imagen 5" descr="http://40.75.99.166/orfeo3/iconos/flechaasc.gif">
          <a:extLst>
            <a:ext uri="{FF2B5EF4-FFF2-40B4-BE49-F238E27FC236}">
              <a16:creationId xmlns:a16="http://schemas.microsoft.com/office/drawing/2014/main" id="{D2083FFA-49C3-4711-BCF0-B90FE50CE1E8}"/>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5" name="Imagen 6" descr="http://40.75.99.166/orfeo3/iconos/flechaasc.gif">
          <a:extLst>
            <a:ext uri="{FF2B5EF4-FFF2-40B4-BE49-F238E27FC236}">
              <a16:creationId xmlns:a16="http://schemas.microsoft.com/office/drawing/2014/main" id="{4456686B-C18D-4199-B8CC-3B74B9E037FF}"/>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6" name="Imagen 5" descr="http://40.75.99.166/orfeo3/iconos/flechaasc.gif">
          <a:extLst>
            <a:ext uri="{FF2B5EF4-FFF2-40B4-BE49-F238E27FC236}">
              <a16:creationId xmlns:a16="http://schemas.microsoft.com/office/drawing/2014/main" id="{0C89FBD8-13CE-4E83-8351-73067D18D0CB}"/>
            </a:ext>
            <a:ext uri="{147F2762-F138-4A5C-976F-8EAC2B608ADB}">
              <a16:predDERef xmlns:a16="http://schemas.microsoft.com/office/drawing/2014/main" pred="{4456686B-C18D-4199-B8CC-3B74B9E037F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164</xdr:row>
      <xdr:rowOff>0</xdr:rowOff>
    </xdr:from>
    <xdr:ext cx="114300" cy="110490"/>
    <xdr:pic>
      <xdr:nvPicPr>
        <xdr:cNvPr id="207" name="Imagen 6" descr="http://40.75.99.166/orfeo3/iconos/flechaasc.gif">
          <a:extLst>
            <a:ext uri="{FF2B5EF4-FFF2-40B4-BE49-F238E27FC236}">
              <a16:creationId xmlns:a16="http://schemas.microsoft.com/office/drawing/2014/main" id="{94730656-BE00-471C-9795-6960D42BDBA7}"/>
            </a:ext>
            <a:ext uri="{147F2762-F138-4A5C-976F-8EAC2B608ADB}">
              <a16:predDERef xmlns:a16="http://schemas.microsoft.com/office/drawing/2014/main" pred="{0C89FBD8-13CE-4E83-8351-73067D18D0C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7075" y="76200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638175</xdr:colOff>
      <xdr:row>0</xdr:row>
      <xdr:rowOff>85725</xdr:rowOff>
    </xdr:from>
    <xdr:to>
      <xdr:col>9</xdr:col>
      <xdr:colOff>638175</xdr:colOff>
      <xdr:row>14</xdr:row>
      <xdr:rowOff>161925</xdr:rowOff>
    </xdr:to>
    <xdr:graphicFrame macro="">
      <xdr:nvGraphicFramePr>
        <xdr:cNvPr id="2" name="Gráfico 1">
          <a:extLst>
            <a:ext uri="{FF2B5EF4-FFF2-40B4-BE49-F238E27FC236}">
              <a16:creationId xmlns:a16="http://schemas.microsoft.com/office/drawing/2014/main" id="{F599B244-4F7F-9823-0302-24AB57C93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0</xdr:row>
      <xdr:rowOff>85725</xdr:rowOff>
    </xdr:from>
    <xdr:to>
      <xdr:col>16</xdr:col>
      <xdr:colOff>57150</xdr:colOff>
      <xdr:row>14</xdr:row>
      <xdr:rowOff>161925</xdr:rowOff>
    </xdr:to>
    <xdr:graphicFrame macro="">
      <xdr:nvGraphicFramePr>
        <xdr:cNvPr id="3" name="Gráfico 2">
          <a:extLst>
            <a:ext uri="{FF2B5EF4-FFF2-40B4-BE49-F238E27FC236}">
              <a16:creationId xmlns:a16="http://schemas.microsoft.com/office/drawing/2014/main" id="{F5E5932A-C892-378A-20D0-E07E76840052}"/>
            </a:ext>
            <a:ext uri="{147F2762-F138-4A5C-976F-8EAC2B608ADB}">
              <a16:predDERef xmlns:a16="http://schemas.microsoft.com/office/drawing/2014/main" pred="{F599B244-4F7F-9823-0302-24AB57C93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228600</xdr:colOff>
      <xdr:row>15</xdr:row>
      <xdr:rowOff>85725</xdr:rowOff>
    </xdr:from>
    <xdr:to>
      <xdr:col>8</xdr:col>
      <xdr:colOff>695325</xdr:colOff>
      <xdr:row>26</xdr:row>
      <xdr:rowOff>123825</xdr:rowOff>
    </xdr:to>
    <xdr:graphicFrame macro="">
      <xdr:nvGraphicFramePr>
        <xdr:cNvPr id="5" name="Gráfico 4">
          <a:extLst>
            <a:ext uri="{FF2B5EF4-FFF2-40B4-BE49-F238E27FC236}">
              <a16:creationId xmlns:a16="http://schemas.microsoft.com/office/drawing/2014/main" id="{526414D8-B587-8FB8-7F05-1FDAF3F4D1CB}"/>
            </a:ext>
            <a:ext uri="{147F2762-F138-4A5C-976F-8EAC2B608ADB}">
              <a16:predDERef xmlns:a16="http://schemas.microsoft.com/office/drawing/2014/main" pred="{F5E5932A-C892-378A-20D0-E07E768400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190500</xdr:colOff>
      <xdr:row>27</xdr:row>
      <xdr:rowOff>152400</xdr:rowOff>
    </xdr:from>
    <xdr:to>
      <xdr:col>10</xdr:col>
      <xdr:colOff>190500</xdr:colOff>
      <xdr:row>42</xdr:row>
      <xdr:rowOff>38100</xdr:rowOff>
    </xdr:to>
    <xdr:graphicFrame macro="">
      <xdr:nvGraphicFramePr>
        <xdr:cNvPr id="6" name="Gráfico 5">
          <a:extLst>
            <a:ext uri="{FF2B5EF4-FFF2-40B4-BE49-F238E27FC236}">
              <a16:creationId xmlns:a16="http://schemas.microsoft.com/office/drawing/2014/main" id="{32193559-325D-D4CC-F575-93085393A8E5}"/>
            </a:ext>
            <a:ext uri="{147F2762-F138-4A5C-976F-8EAC2B608ADB}">
              <a16:predDERef xmlns:a16="http://schemas.microsoft.com/office/drawing/2014/main" pred="{526414D8-B587-8FB8-7F05-1FDAF3F4D1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209550</xdr:colOff>
      <xdr:row>42</xdr:row>
      <xdr:rowOff>85725</xdr:rowOff>
    </xdr:from>
    <xdr:to>
      <xdr:col>9</xdr:col>
      <xdr:colOff>266700</xdr:colOff>
      <xdr:row>53</xdr:row>
      <xdr:rowOff>19050</xdr:rowOff>
    </xdr:to>
    <xdr:graphicFrame macro="">
      <xdr:nvGraphicFramePr>
        <xdr:cNvPr id="7" name="Gráfico 6">
          <a:extLst>
            <a:ext uri="{FF2B5EF4-FFF2-40B4-BE49-F238E27FC236}">
              <a16:creationId xmlns:a16="http://schemas.microsoft.com/office/drawing/2014/main" id="{760862E6-41A2-988D-C567-49976E30045D}"/>
            </a:ext>
            <a:ext uri="{147F2762-F138-4A5C-976F-8EAC2B608ADB}">
              <a16:predDERef xmlns:a16="http://schemas.microsoft.com/office/drawing/2014/main" pred="{32193559-325D-D4CC-F575-93085393A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447675</xdr:colOff>
      <xdr:row>53</xdr:row>
      <xdr:rowOff>133350</xdr:rowOff>
    </xdr:from>
    <xdr:to>
      <xdr:col>9</xdr:col>
      <xdr:colOff>323850</xdr:colOff>
      <xdr:row>62</xdr:row>
      <xdr:rowOff>0</xdr:rowOff>
    </xdr:to>
    <xdr:graphicFrame macro="">
      <xdr:nvGraphicFramePr>
        <xdr:cNvPr id="8" name="Gráfico 7">
          <a:extLst>
            <a:ext uri="{FF2B5EF4-FFF2-40B4-BE49-F238E27FC236}">
              <a16:creationId xmlns:a16="http://schemas.microsoft.com/office/drawing/2014/main" id="{ACDB0598-0469-EBCD-04C4-3AE6B13157E8}"/>
            </a:ext>
            <a:ext uri="{147F2762-F138-4A5C-976F-8EAC2B608ADB}">
              <a16:predDERef xmlns:a16="http://schemas.microsoft.com/office/drawing/2014/main" pred="{760862E6-41A2-988D-C567-49976E3004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742950</xdr:colOff>
      <xdr:row>59</xdr:row>
      <xdr:rowOff>114300</xdr:rowOff>
    </xdr:from>
    <xdr:to>
      <xdr:col>9</xdr:col>
      <xdr:colOff>600075</xdr:colOff>
      <xdr:row>72</xdr:row>
      <xdr:rowOff>47625</xdr:rowOff>
    </xdr:to>
    <xdr:graphicFrame macro="">
      <xdr:nvGraphicFramePr>
        <xdr:cNvPr id="9" name="Gráfico 8">
          <a:extLst>
            <a:ext uri="{FF2B5EF4-FFF2-40B4-BE49-F238E27FC236}">
              <a16:creationId xmlns:a16="http://schemas.microsoft.com/office/drawing/2014/main" id="{C0A434AE-BF83-4AAF-D3FB-574734B66ECD}"/>
            </a:ext>
            <a:ext uri="{147F2762-F138-4A5C-976F-8EAC2B608ADB}">
              <a16:predDERef xmlns:a16="http://schemas.microsoft.com/office/drawing/2014/main" pred="{ACDB0598-0469-EBCD-04C4-3AE6B13157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114299</xdr:colOff>
      <xdr:row>73</xdr:row>
      <xdr:rowOff>38099</xdr:rowOff>
    </xdr:from>
    <xdr:to>
      <xdr:col>11</xdr:col>
      <xdr:colOff>276224</xdr:colOff>
      <xdr:row>90</xdr:row>
      <xdr:rowOff>180975</xdr:rowOff>
    </xdr:to>
    <xdr:graphicFrame macro="">
      <xdr:nvGraphicFramePr>
        <xdr:cNvPr id="10" name="Gráfico 9">
          <a:extLst>
            <a:ext uri="{FF2B5EF4-FFF2-40B4-BE49-F238E27FC236}">
              <a16:creationId xmlns:a16="http://schemas.microsoft.com/office/drawing/2014/main" id="{27533C45-34FC-BB0B-70EB-F06F42A957EA}"/>
            </a:ext>
            <a:ext uri="{147F2762-F138-4A5C-976F-8EAC2B608ADB}">
              <a16:predDERef xmlns:a16="http://schemas.microsoft.com/office/drawing/2014/main" pred="{C0A434AE-BF83-4AAF-D3FB-574734B66E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514350</xdr:colOff>
      <xdr:row>102</xdr:row>
      <xdr:rowOff>0</xdr:rowOff>
    </xdr:from>
    <xdr:to>
      <xdr:col>9</xdr:col>
      <xdr:colOff>514350</xdr:colOff>
      <xdr:row>116</xdr:row>
      <xdr:rowOff>76200</xdr:rowOff>
    </xdr:to>
    <xdr:graphicFrame macro="">
      <xdr:nvGraphicFramePr>
        <xdr:cNvPr id="12" name="Gráfico 11">
          <a:extLst>
            <a:ext uri="{FF2B5EF4-FFF2-40B4-BE49-F238E27FC236}">
              <a16:creationId xmlns:a16="http://schemas.microsoft.com/office/drawing/2014/main" id="{58607241-9F5A-D960-2C7F-59036A22D586}"/>
            </a:ext>
            <a:ext uri="{147F2762-F138-4A5C-976F-8EAC2B608ADB}">
              <a16:predDERef xmlns:a16="http://schemas.microsoft.com/office/drawing/2014/main" pred="{27533C45-34FC-BB0B-70EB-F06F42A957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xcel Services" refreshedDate="45208.479642939812" createdVersion="8" refreshedVersion="8" minRefreshableVersion="3" recordCount="284">
  <cacheSource type="worksheet">
    <worksheetSource ref="A1:Y285" sheet="Hoja1"/>
  </cacheSource>
  <cacheFields count="25">
    <cacheField name="Canal Oficial de Entrada" numFmtId="0">
      <sharedItems count="1">
        <s v="Canal Escrito"/>
      </sharedItems>
    </cacheField>
    <cacheField name="Servicio de Entrada" numFmtId="0">
      <sharedItems count="2">
        <s v="Correo Atencion ciudadano"/>
        <s v="Radicacion directa"/>
      </sharedItems>
    </cacheField>
    <cacheField name="Departamento" numFmtId="0">
      <sharedItems count="29">
        <s v="Bogotá D.C"/>
        <s v="Antioquia"/>
        <s v="Santander"/>
        <s v="No designa"/>
        <s v="Bucaramanga"/>
        <s v="Valle del Cauca"/>
        <s v="Tolima"/>
        <s v="Boyaca"/>
        <s v="Casanare"/>
        <s v="Cesar"/>
        <s v="Cundinamarca"/>
        <s v="Cordoba"/>
        <s v="Atlantico"/>
        <s v="Sucre"/>
        <s v="Cauca"/>
        <s v="Huila"/>
        <s v="Bolivar"/>
        <s v="Caqueta"/>
        <s v="Meta"/>
        <s v="Caldas"/>
        <s v="Quindio"/>
        <s v="Magdalena"/>
        <s v="Arauca"/>
        <s v="Norte de Santander"/>
        <s v="Nariño"/>
        <s v="Pereira"/>
        <s v="Choco"/>
        <s v="Risaralda"/>
        <s v="Bogota D.C" u="1"/>
      </sharedItems>
    </cacheField>
    <cacheField name="Peticionario" numFmtId="0">
      <sharedItems/>
    </cacheField>
    <cacheField name="Naturaleza jurídica del peticionario" numFmtId="0">
      <sharedItems count="5">
        <s v="Persona natural"/>
        <s v="Entidad Pública"/>
        <s v="Entidad Bomberil"/>
        <s v="Entidad territorial"/>
        <s v="Persona juridica"/>
      </sharedItems>
    </cacheField>
    <cacheField name="Tema de Consulta" numFmtId="0">
      <sharedItems count="7">
        <s v="Otros"/>
        <s v="Administrativo"/>
        <s v="Seguimiento a cuerpo de bomberos"/>
        <s v="Legislacion Bomberil"/>
        <s v="Educacion bomberil"/>
        <s v="Recurso a Cuerpo de bomberos"/>
        <s v="Acompañamiento juridico"/>
      </sharedItems>
    </cacheField>
    <cacheField name="Asunto" numFmtId="0">
      <sharedItems longText="1"/>
    </cacheField>
    <cacheField name="Responsable" numFmtId="0">
      <sharedItems/>
    </cacheField>
    <cacheField name="Área" numFmtId="0">
      <sharedItems count="3">
        <s v=" SUBDIRECCIÓN ADMINISTRATIVA Y FINANCIERA"/>
        <s v="DIRECCION GENERAL"/>
        <s v="SUBDIRECCIÓN ESTRATÉGICA Y DE COORDINACIÓN BOMBERIL"/>
      </sharedItems>
    </cacheField>
    <cacheField name="Dependencia" numFmtId="0">
      <sharedItems/>
    </cacheField>
    <cacheField name="Tipo de petición" numFmtId="0">
      <sharedItems count="7">
        <s v="QUEJA "/>
        <s v="PETICIóN ENTRE AUTORIDADES  "/>
        <s v="PETICIóN INTERéS GENERAL  "/>
        <s v="PETICIóN INTERéS PARTICULAR  "/>
        <s v="PETICIóN DOCUMENTOS O INFORMACIóN "/>
        <s v="PETICIóN DE CONSULTA "/>
        <s v="PETICIóN INFORMES A CONGRESISTAS  "/>
      </sharedItems>
    </cacheField>
    <cacheField name="Tiempo de respuesta legal" numFmtId="0">
      <sharedItems containsMixedTypes="1" containsNumber="1" containsInteger="1" minValue="5" maxValue="30"/>
    </cacheField>
    <cacheField name="RADICADO" numFmtId="0">
      <sharedItems/>
    </cacheField>
    <cacheField name="Fecha" numFmtId="14">
      <sharedItems containsSemiMixedTypes="0" containsNonDate="0" containsDate="1" containsString="0" minDate="2023-07-04T00:00:00" maxDate="2023-09-30T00:00:00"/>
    </cacheField>
    <cacheField name="Número de salida" numFmtId="1">
      <sharedItems containsBlank="1" containsMixedTypes="1" containsNumber="1" containsInteger="1" minValue="20231000091191" maxValue="20233140093581"/>
    </cacheField>
    <cacheField name="Fecha de salida" numFmtId="0">
      <sharedItems containsDate="1" containsMixedTypes="1" minDate="2023-07-12T00:00:00" maxDate="2023-10-06T00:00:00"/>
    </cacheField>
    <cacheField name="Días hábiles" numFmtId="0">
      <sharedItems containsSemiMixedTypes="0" containsString="0" containsNumber="1" containsInteger="1" minValue="0" maxValue="67"/>
    </cacheField>
    <cacheField name="Tiempo de atención" numFmtId="0">
      <sharedItems containsSemiMixedTypes="0" containsString="0" containsNumber="1" containsInteger="1" minValue="1" maxValue="68" count="61">
        <n v="24"/>
        <n v="12"/>
        <n v="23"/>
        <n v="2"/>
        <n v="7"/>
        <n v="10"/>
        <n v="13"/>
        <n v="22"/>
        <n v="21"/>
        <n v="15"/>
        <n v="20"/>
        <n v="19"/>
        <n v="18"/>
        <n v="17"/>
        <n v="16"/>
        <n v="8"/>
        <n v="14"/>
        <n v="11"/>
        <n v="9"/>
        <n v="6"/>
        <n v="5"/>
        <n v="46"/>
        <n v="45"/>
        <n v="30"/>
        <n v="27"/>
        <n v="44"/>
        <n v="43"/>
        <n v="42"/>
        <n v="4"/>
        <n v="41"/>
        <n v="40"/>
        <n v="38"/>
        <n v="37"/>
        <n v="1"/>
        <n v="36"/>
        <n v="35"/>
        <n v="34"/>
        <n v="33"/>
        <n v="3"/>
        <n v="32"/>
        <n v="31"/>
        <n v="29"/>
        <n v="28"/>
        <n v="26"/>
        <n v="68"/>
        <n v="67"/>
        <n v="66"/>
        <n v="65"/>
        <n v="25"/>
        <n v="63"/>
        <n v="62"/>
        <n v="61"/>
        <n v="60"/>
        <n v="59"/>
        <n v="58"/>
        <n v="57"/>
        <n v="55"/>
        <n v="54"/>
        <n v="51"/>
        <n v="50"/>
        <n v="49"/>
      </sharedItems>
    </cacheField>
    <cacheField name="Estado" numFmtId="0">
      <sharedItems count="4">
        <s v="Vencida"/>
        <s v="Cumplida"/>
        <s v="En Proceso"/>
        <s v="Extemporanea"/>
      </sharedItems>
    </cacheField>
    <cacheField name="Observaciones" numFmtId="0">
      <sharedItems containsBlank="1" longText="1"/>
    </cacheField>
    <cacheField name="FECHA DIGITALIZACIÓN DOCUMENTO DE RESPUESTA" numFmtId="0">
      <sharedItems containsDate="1" containsBlank="1" containsMixedTypes="1" minDate="2023-04-27T00:00:00" maxDate="2023-10-07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4">
  <r>
    <x v="0"/>
    <x v="0"/>
    <x v="0"/>
    <s v="MAURICIO DELGADO PERDOMO "/>
    <x v="0"/>
    <x v="0"/>
    <s v="CAC. Queja contra Luisa Maria Mendoza  "/>
    <s v="Viviana Gonzalez Cano "/>
    <x v="0"/>
    <s v="GESTIÓN DE ASUNTOS DISCIPLINARIOS "/>
    <x v="0"/>
    <n v="15"/>
    <s v="20231140246992  "/>
    <d v="2023-09-01T00:00:00"/>
    <m/>
    <d v="2023-10-04T00:00:00"/>
    <n v="23"/>
    <x v="0"/>
    <x v="0"/>
    <m/>
    <m/>
    <m/>
    <m/>
    <m/>
    <m/>
  </r>
  <r>
    <x v="0"/>
    <x v="0"/>
    <x v="0"/>
    <s v="CONTRALORIA GENERAL DE LA NACIÓN FUNCIONARIO KATHERINNE PEDROZA VILLEGAS "/>
    <x v="1"/>
    <x v="1"/>
    <s v="CAC. Solicitud de información AF-DNBC-04 VIG 2022 "/>
    <s v="_x0009_Maria del Consuelo Arias Prieto"/>
    <x v="1"/>
    <s v="EVALUACIÓN Y SEGUIMIENTO"/>
    <x v="1"/>
    <n v="10"/>
    <s v="20231140247002  "/>
    <d v="2023-09-01T00:00:00"/>
    <m/>
    <d v="2023-10-04T00:00:00"/>
    <n v="23"/>
    <x v="0"/>
    <x v="0"/>
    <m/>
    <m/>
    <m/>
    <m/>
    <m/>
    <s v="Se modifica radicado de entrada"/>
  </r>
  <r>
    <x v="0"/>
    <x v="0"/>
    <x v="1"/>
    <s v="CUERPO DE BOMBEROS VOLUNTARIOS DE GOMEZ PLATA - ANTIOQUIA  "/>
    <x v="2"/>
    <x v="1"/>
    <s v="CAC. Solicitud de directriz - Disolver y liquidar un Cuerpo de Bomberos "/>
    <s v="ANDRES FERNANDO RODRIGUEZ AGUDELO 2 "/>
    <x v="2"/>
    <s v="FORMULACIÓN, ACTUALIZACIÓN ,ACOMPAÑAMINETO NORMATIVO Y OPERATIVO "/>
    <x v="2"/>
    <n v="15"/>
    <s v="20231140247062  "/>
    <d v="2023-09-01T00:00:00"/>
    <m/>
    <d v="2023-10-04T00:00:00"/>
    <n v="23"/>
    <x v="0"/>
    <x v="0"/>
    <m/>
    <m/>
    <m/>
    <m/>
    <m/>
    <m/>
  </r>
  <r>
    <x v="0"/>
    <x v="0"/>
    <x v="2"/>
    <s v="ALCALDIA MUNICIPAL DE RIONEGRO  "/>
    <x v="3"/>
    <x v="2"/>
    <s v="CAC. Informar situación jurídica de la institución de bomberos de Rionegro Santander "/>
    <s v="Margodt Obando Beltrán"/>
    <x v="2"/>
    <s v="INSPECCIÓN, VIGILANCIA Y CONTROL"/>
    <x v="2"/>
    <n v="15"/>
    <s v="20231140247172  "/>
    <d v="2023-09-01T00:00:00"/>
    <n v="20232150094401"/>
    <d v="2023-09-18T00:00:00"/>
    <n v="11"/>
    <x v="1"/>
    <x v="1"/>
    <s v="18-09-2023 14:23 PM_x0009_Archivar_x0009_Margodt Obando Beltrán_x0009_se dio respuesta por correo electrónico a los oficios No.20232150094401 y 20232150094231"/>
    <d v="2023-09-18T00:00:00"/>
    <s v="Pdf"/>
    <s v="Si"/>
    <s v="N/A"/>
    <s v="N/A"/>
  </r>
  <r>
    <x v="0"/>
    <x v="0"/>
    <x v="0"/>
    <s v="KATHERINE PEDROZA  / CONTRALORIA GENERAL"/>
    <x v="1"/>
    <x v="1"/>
    <s v="CAC: Solicitud de información Auditoria Financiera AF-DNBC-05 VIG 2022 "/>
    <s v="_x0009_Maria del Consuelo Arias Prieto"/>
    <x v="1"/>
    <s v="EVALUACIÓN Y SEGUIMIENTO"/>
    <x v="1"/>
    <n v="10"/>
    <s v="20231140247212  "/>
    <d v="2023-09-04T00:00:00"/>
    <m/>
    <d v="2023-10-04T00:00:00"/>
    <n v="22"/>
    <x v="2"/>
    <x v="0"/>
    <m/>
    <m/>
    <m/>
    <m/>
    <m/>
    <s v="Se modifica radicado de entrada"/>
  </r>
  <r>
    <x v="0"/>
    <x v="0"/>
    <x v="3"/>
    <s v="ALBERTO ENRIQUE DIAZ BORRE "/>
    <x v="0"/>
    <x v="1"/>
    <s v="CAC: Remite derecho de petición  "/>
    <s v="Jonathan Prieto "/>
    <x v="2"/>
    <s v="FORTALECIMIENTO BOMBERIL PARA LA RESPUESTA "/>
    <x v="2"/>
    <n v="15"/>
    <s v="20231140247302  "/>
    <d v="2023-09-04T00:00:00"/>
    <m/>
    <d v="2023-10-04T00:00:00"/>
    <n v="22"/>
    <x v="2"/>
    <x v="0"/>
    <m/>
    <m/>
    <m/>
    <m/>
    <m/>
    <m/>
  </r>
  <r>
    <x v="0"/>
    <x v="0"/>
    <x v="3"/>
    <s v="VEEDURIA CIUDADANA VIGIAS DEL CAFE LUIS FERNANDO REYES RAMíREZ  "/>
    <x v="4"/>
    <x v="2"/>
    <s v="CAC: SOLICITA INFORMACIÓN "/>
    <s v="Julio Cesar Garcia Triana "/>
    <x v="2"/>
    <s v="INSPECCIÓN, VIGILANCIA Y CONTROL"/>
    <x v="2"/>
    <n v="15"/>
    <s v="20231140247312  "/>
    <d v="2023-09-04T00:00:00"/>
    <m/>
    <d v="2023-10-05T00:00:00"/>
    <n v="23"/>
    <x v="0"/>
    <x v="0"/>
    <m/>
    <m/>
    <m/>
    <m/>
    <m/>
    <m/>
  </r>
  <r>
    <x v="0"/>
    <x v="0"/>
    <x v="4"/>
    <s v="PAULO CESAR FORERO FORERO "/>
    <x v="0"/>
    <x v="3"/>
    <s v="CAC: Solicita información referente a requisitos normativos vigentes para ser Comandante de un Cuerpo de Bomberos Voluntarios en Colombia "/>
    <s v="ANDRES FERNANDO RODRIGUEZ AGUDELO 2 "/>
    <x v="2"/>
    <s v="FORMULACIÓN, ACTUALIZACIÓN ,ACOMPAÑAMINETO NORMATIVO Y OPERATIVO "/>
    <x v="3"/>
    <n v="15"/>
    <s v="20231140247372  "/>
    <d v="2023-09-04T00:00:00"/>
    <m/>
    <d v="2023-10-05T00:00:00"/>
    <n v="23"/>
    <x v="0"/>
    <x v="0"/>
    <m/>
    <m/>
    <m/>
    <m/>
    <m/>
    <m/>
  </r>
  <r>
    <x v="0"/>
    <x v="0"/>
    <x v="3"/>
    <s v="FREDDY ALEXANDER JAIMES PABON "/>
    <x v="0"/>
    <x v="4"/>
    <s v="CAC: Solicita información sobre su estado o situación bomberil "/>
    <s v="_x0009_Edgar Alexander Maya Lopez"/>
    <x v="2"/>
    <s v="EDUCACIÓN NACIONAL PARA BOMBEROS"/>
    <x v="3"/>
    <n v="15"/>
    <s v="20231140247422  "/>
    <d v="2023-09-04T00:00:00"/>
    <s v="N/A"/>
    <d v="2023-09-05T00:00:00"/>
    <n v="1"/>
    <x v="3"/>
    <x v="1"/>
    <s v="05-09-2023 11:55 AM_x0009_Archivar_x0009_Edgar Alexander Maya Lopez_x0009_Se da respuesta por correo electrónico"/>
    <s v="N/A"/>
    <s v="N/A"/>
    <s v="Si"/>
    <s v="N/A"/>
    <s v="No se genera radicado de salida"/>
  </r>
  <r>
    <x v="0"/>
    <x v="0"/>
    <x v="0"/>
    <s v="KATHERINE PEDROZA  / CONTRALORIA GENERAL"/>
    <x v="1"/>
    <x v="1"/>
    <s v="CAC: Solicitud de información Auditoria Financiera AF-DNBC-06 VIG 2022  "/>
    <s v="_x0009_Maria del Consuelo Arias Prieto"/>
    <x v="1"/>
    <s v="EVALUACIÓN Y SEGUIMIENTO"/>
    <x v="1"/>
    <n v="10"/>
    <s v="20231140247452  "/>
    <d v="2023-09-04T00:00:00"/>
    <m/>
    <d v="2023-10-05T00:00:00"/>
    <n v="23"/>
    <x v="0"/>
    <x v="0"/>
    <s v="11-09-2023 14:17 PM_x0009_Archivar_x0009_Maria del Consuelo Arias Prieto_x0009_SE DAS RESPUESTA Y SE ARCHIVA"/>
    <m/>
    <m/>
    <m/>
    <m/>
    <s v="Sin evidencia de respuesta"/>
  </r>
  <r>
    <x v="0"/>
    <x v="0"/>
    <x v="3"/>
    <s v="IVONNE MARITZA BETANCUR QUINTERO "/>
    <x v="0"/>
    <x v="3"/>
    <s v="CAC: Solicita información sobre la obligatoriedad de que una iglesia deba contar con la certificación de la visita técnica de Bomberos. "/>
    <s v="ANDRES FERNANDO RODRIGUEZ AGUDELO 2 "/>
    <x v="2"/>
    <s v="FORMULACIÓN, ACTUALIZACIÓN ,ACOMPAÑAMINETO NORMATIVO Y OPERATIVO "/>
    <x v="2"/>
    <n v="15"/>
    <s v="20231140247542  "/>
    <d v="2023-09-05T00:00:00"/>
    <m/>
    <d v="2023-10-05T00:00:00"/>
    <n v="22"/>
    <x v="2"/>
    <x v="0"/>
    <m/>
    <m/>
    <m/>
    <m/>
    <m/>
    <m/>
  </r>
  <r>
    <x v="0"/>
    <x v="0"/>
    <x v="0"/>
    <s v="YENICA SUGEIN ACOSTA INFANTE HR REPRESENTANTE A LA CáMARA DPTO. DEL AMAZONAS  "/>
    <x v="1"/>
    <x v="1"/>
    <s v="CAC: Remite derecho de petición "/>
    <s v="GERMAN MAURICIO MARQUEZ RUIZ  "/>
    <x v="1"/>
    <s v="DIRECCION GENERAL "/>
    <x v="1"/>
    <n v="10"/>
    <s v="20231140247622  "/>
    <d v="2023-09-05T00:00:00"/>
    <n v="20231000094671"/>
    <d v="2023-09-13T00:00:00"/>
    <n v="6"/>
    <x v="4"/>
    <x v="1"/>
    <m/>
    <d v="2023-09-15T00:00:00"/>
    <s v="Pdf"/>
    <s v="Si"/>
    <s v="N/A"/>
    <s v="Orfeo sin cerrar"/>
  </r>
  <r>
    <x v="0"/>
    <x v="0"/>
    <x v="5"/>
    <s v="ALEXANDER VELEZ PEREZ "/>
    <x v="0"/>
    <x v="4"/>
    <s v="CAC: Solicita información sobre diplomado de la ESAP para validación "/>
    <s v="_x0009_Edgar Alexander Maya Lopez"/>
    <x v="2"/>
    <s v="EDUCACIÓN NACIONAL PARA BOMBEROS"/>
    <x v="3"/>
    <n v="15"/>
    <s v="20231140247662  "/>
    <d v="2023-09-05T00:00:00"/>
    <s v="N/A"/>
    <d v="2023-09-18T00:00:00"/>
    <n v="9"/>
    <x v="5"/>
    <x v="1"/>
    <s v="18-09-2023 12:18 PM_x0009_Archivar_x0009_Edgar Alexander Maya Lopez_x0009_Se da respuesta por correo electrónico"/>
    <s v="N/A"/>
    <s v="N/A"/>
    <s v="Si"/>
    <s v="N/A"/>
    <s v="No se genera radicado de salida"/>
  </r>
  <r>
    <x v="0"/>
    <x v="0"/>
    <x v="0"/>
    <s v="FISCALIA GENERAL DE LA NACION Herson Azael Valbuena Valbuena  "/>
    <x v="1"/>
    <x v="1"/>
    <s v="CAC: Solicita información referente al convenio de asociación No 099 de 2022 - NUNC 110016000050202243454.- OT 28248. "/>
    <s v="GERMAN MAURICIO MARQUEZ RUIZ  "/>
    <x v="1"/>
    <s v="DIRECCION GENERAL "/>
    <x v="1"/>
    <n v="10"/>
    <s v="20231140247722  "/>
    <d v="2023-09-05T00:00:00"/>
    <m/>
    <d v="2023-10-05T00:00:00"/>
    <n v="22"/>
    <x v="2"/>
    <x v="0"/>
    <m/>
    <m/>
    <m/>
    <m/>
    <m/>
    <m/>
  </r>
  <r>
    <x v="0"/>
    <x v="0"/>
    <x v="5"/>
    <s v="MARIA FERNANDA GARCIA ECHEVERRY / Gobernacion Valle del Cauca"/>
    <x v="3"/>
    <x v="3"/>
    <s v="CAC: Traslado solicitud de LA PROCURADURÍA DELEGADA DISCIPLINARIA DE INSTRUCCIÓN 9, con la que solicita la Resolución 4936 de 09 de 2000.  "/>
    <s v="_x0009_Edgar Alexander Maya Lopez"/>
    <x v="2"/>
    <s v="EDUCACIÓN NACIONAL PARA BOMBEROS"/>
    <x v="4"/>
    <n v="10"/>
    <s v="20231140247732  "/>
    <d v="2023-09-05T00:00:00"/>
    <s v="N/A"/>
    <d v="2023-09-21T00:00:00"/>
    <n v="12"/>
    <x v="6"/>
    <x v="1"/>
    <s v="21-09-2023 12:05 PM_x0009_Archivar_x0009_Edgar Alexander Maya Lopez_x0009_Se da respuesta por correo electrónico"/>
    <s v="N/A"/>
    <s v="N/A"/>
    <s v="Si"/>
    <s v="N/A"/>
    <s v="No se genera radicado de salida"/>
  </r>
  <r>
    <x v="0"/>
    <x v="0"/>
    <x v="2"/>
    <s v="SERGIO ANZOLA  /  ALCALDIA CHIPATA"/>
    <x v="3"/>
    <x v="3"/>
    <s v="CAC: Solicita información de los lineamientos establecidos para el proceso de la creación del cuerpo de Bomberos en los municipios.  "/>
    <s v="ANDRES FERNANDO RODRIGUEZ AGUDELO 2 "/>
    <x v="2"/>
    <s v="FORMULACIÓN, ACTUALIZACIÓN ,ACOMPAÑAMINETO NORMATIVO Y OPERATIVO "/>
    <x v="2"/>
    <n v="15"/>
    <s v="20231140248032  "/>
    <d v="2023-09-06T00:00:00"/>
    <m/>
    <d v="2023-10-05T00:00:00"/>
    <n v="21"/>
    <x v="7"/>
    <x v="0"/>
    <m/>
    <m/>
    <m/>
    <m/>
    <m/>
    <m/>
  </r>
  <r>
    <x v="0"/>
    <x v="0"/>
    <x v="6"/>
    <s v="ANDREA CAROLINA CERQUERA MENDOZA / CBV GUAMO"/>
    <x v="2"/>
    <x v="3"/>
    <s v="CAC: Solicita información sobre realización Inspecciones de Seguridad Humana e incendios "/>
    <s v="ANDRES FERNANDO RODRIGUEZ AGUDELO 2 "/>
    <x v="2"/>
    <s v="FORMULACIÓN, ACTUALIZACIÓN ,ACOMPAÑAMINETO NORMATIVO Y OPERATIVO "/>
    <x v="2"/>
    <n v="15"/>
    <s v="20231140248112  "/>
    <d v="2023-09-06T00:00:00"/>
    <m/>
    <d v="2023-10-05T00:00:00"/>
    <n v="21"/>
    <x v="7"/>
    <x v="0"/>
    <m/>
    <m/>
    <m/>
    <m/>
    <m/>
    <m/>
  </r>
  <r>
    <x v="0"/>
    <x v="0"/>
    <x v="7"/>
    <s v="CUERPO DE BOMBEROS VOLUNTARIOS DE SUTATENZA  "/>
    <x v="2"/>
    <x v="0"/>
    <s v="CAC: Solicita certificado de las unidades activas del cuerpo de Bomberos Voluntarios de Sutatenza "/>
    <s v="KEYLA YESENIA CORTES RODRIGUEZ"/>
    <x v="2"/>
    <s v="COORDINACIÓN OPERATIVA"/>
    <x v="4"/>
    <n v="10"/>
    <s v="20231140248272  "/>
    <d v="2023-09-06T00:00:00"/>
    <m/>
    <d v="2023-10-05T00:00:00"/>
    <n v="21"/>
    <x v="7"/>
    <x v="0"/>
    <s v="25-09-2023 10:36 AM_x0009_Archivar_x0009_KEYLA YESENIA CORTES RODRIGUEZ_x0009_se da respuesta vía correo electrónico para fines pertinentes."/>
    <d v="2023-09-19T00:00:00"/>
    <s v="Pdf"/>
    <m/>
    <m/>
    <s v="Sin evidencia de respuesta"/>
  </r>
  <r>
    <x v="0"/>
    <x v="0"/>
    <x v="0"/>
    <s v="MAURICIO LIEVANO BERNAL / CNSC"/>
    <x v="1"/>
    <x v="1"/>
    <s v="CAC: COFINANCIACIÓN DEL PROCESO DE SELECCIÓN ENTIDADES DEL ORDEN NACIONAL 2020-2. "/>
    <s v="Carlos Armando López Barrera "/>
    <x v="1"/>
    <s v="GESTIÓN JURÍDICA "/>
    <x v="1"/>
    <n v="10"/>
    <s v="20231140248302  "/>
    <d v="2023-09-07T00:00:00"/>
    <m/>
    <d v="2023-10-05T00:00:00"/>
    <n v="20"/>
    <x v="8"/>
    <x v="0"/>
    <m/>
    <m/>
    <m/>
    <m/>
    <m/>
    <m/>
  </r>
  <r>
    <x v="0"/>
    <x v="0"/>
    <x v="0"/>
    <s v="CONSEJO DE ESTADO  "/>
    <x v="1"/>
    <x v="3"/>
    <s v="CAC: TRASLADO CE-EXT-2023-2408 REFERENTE A LA VIGILANCIA Y CONTROL COMANDANTES DE BOMBEROS "/>
    <s v="ANDRES FERNANDO RODRIGUEZ AGUDELO 2 "/>
    <x v="2"/>
    <s v="FORMULACIÓN, ACTUALIZACIÓN ,ACOMPAÑAMINETO NORMATIVO Y OPERATIVO "/>
    <x v="5"/>
    <n v="30"/>
    <s v="20231140248452  "/>
    <d v="2023-09-07T00:00:00"/>
    <m/>
    <d v="2023-10-05T00:00:00"/>
    <n v="20"/>
    <x v="8"/>
    <x v="2"/>
    <m/>
    <m/>
    <m/>
    <m/>
    <m/>
    <m/>
  </r>
  <r>
    <x v="0"/>
    <x v="0"/>
    <x v="8"/>
    <s v="LUIS ARIEL ROA PARRA /  CBV sabanalarga"/>
    <x v="2"/>
    <x v="5"/>
    <s v="CAC: Solicita información si el municipio de Sabanalarga se encuentra en la lista para construcción de estaciones de bomberos. "/>
    <s v="Jonathan Prieto "/>
    <x v="2"/>
    <s v="FORTALECIMIENTO BOMBERIL PARA LA RESPUESTA "/>
    <x v="4"/>
    <n v="10"/>
    <s v="20231140248512  "/>
    <d v="2023-09-07T00:00:00"/>
    <n v="20232130094611"/>
    <d v="2023-10-05T00:00:00"/>
    <n v="20"/>
    <x v="8"/>
    <x v="0"/>
    <s v="18-09-2023 12:49 PM_x0009_Archivar_x0009_Jonathan Prieto_x0009_Se archiva ya que se dio respuesta al Orfeo No. 20231140248512 vía correo electrónico el día 14 de septiembre de 2023 con sus anexos, bajo el Radicado No. 20232130094611."/>
    <d v="2023-09-14T00:00:00"/>
    <s v="Pdf"/>
    <m/>
    <m/>
    <s v="Sin evidencia de respuesta"/>
  </r>
  <r>
    <x v="0"/>
    <x v="0"/>
    <x v="2"/>
    <s v="CUERPO DE BOMBEROS VOLUNTARIOS DE SANTANDER DE QUILICHAO  "/>
    <x v="2"/>
    <x v="6"/>
    <s v="CAC: SOLICITA ASESORIA JURIDICA DE PARTE DE LA DNBC "/>
    <s v="Ronny Estiven Romero Velandia"/>
    <x v="2"/>
    <s v="FORMULACIÓN, ACTUALIZACIÓN ,ACOMPAÑAMINETO NORMATIVO Y OPERATIVO "/>
    <x v="2"/>
    <n v="15"/>
    <s v="20231140248582  "/>
    <d v="2023-09-08T00:00:00"/>
    <s v="N/A"/>
    <d v="2023-09-28T00:00:00"/>
    <n v="14"/>
    <x v="9"/>
    <x v="1"/>
    <s v="28-09-2023 06:28 AM_x0009_Archivar_x0009_Ronny Estiven Romero Velandia_x0009_se delega al funcionario RONNY ROMERO para realizar visita"/>
    <s v="N/A"/>
    <s v="N/A"/>
    <s v="N/A"/>
    <s v="N/A"/>
    <s v="Tabla FANO"/>
  </r>
  <r>
    <x v="0"/>
    <x v="0"/>
    <x v="9"/>
    <s v="SANDRA PATRICIA MEJIA GOMEZ /  CBV curumi"/>
    <x v="2"/>
    <x v="3"/>
    <s v="CAC: SOLICITA ASESORIA JURIDICA POR PROBELMAS INTERNOS "/>
    <s v="ANDRES FERNANDO RODRIGUEZ AGUDELO 2 "/>
    <x v="2"/>
    <s v="FORMULACIÓN, ACTUALIZACIÓN ,ACOMPAÑAMINETO NORMATIVO Y OPERATIVO "/>
    <x v="5"/>
    <n v="30"/>
    <s v="20231140248652  "/>
    <d v="2023-09-08T00:00:00"/>
    <m/>
    <d v="2023-10-05T00:00:00"/>
    <n v="19"/>
    <x v="10"/>
    <x v="2"/>
    <m/>
    <m/>
    <m/>
    <m/>
    <m/>
    <m/>
  </r>
  <r>
    <x v="0"/>
    <x v="0"/>
    <x v="10"/>
    <s v="LUIS FELIPE TRIANA CASALLAS "/>
    <x v="0"/>
    <x v="4"/>
    <s v="CAC: Remite derecho de petición solicitando información de los cursos de bomberos que están realizando en el Cuerpo de Bomberos Voluntarios de Chocontá - Cundinamarca "/>
    <s v="Edgar Alexander Maya Lopez "/>
    <x v="2"/>
    <s v="EDUCACIÓN NACIONAL PARA BOMBEROS"/>
    <x v="3"/>
    <n v="15"/>
    <s v="20231140248662  "/>
    <d v="2023-09-08T00:00:00"/>
    <m/>
    <d v="2023-10-05T00:00:00"/>
    <n v="19"/>
    <x v="10"/>
    <x v="0"/>
    <m/>
    <m/>
    <m/>
    <m/>
    <m/>
    <m/>
  </r>
  <r>
    <x v="0"/>
    <x v="0"/>
    <x v="0"/>
    <s v="COMCE  "/>
    <x v="4"/>
    <x v="3"/>
    <s v="CAC: Solicita información sobre la situación en las estaciones de servicio EDS "/>
    <s v="ANDRES FERNANDO RODRIGUEZ AGUDELO 2 "/>
    <x v="2"/>
    <s v="FORMULACIÓN, ACTUALIZACIÓN ,ACOMPAÑAMINETO NORMATIVO Y OPERATIVO "/>
    <x v="2"/>
    <n v="15"/>
    <s v="20231140248772  "/>
    <d v="2023-09-08T00:00:00"/>
    <m/>
    <d v="2023-10-05T00:00:00"/>
    <n v="19"/>
    <x v="10"/>
    <x v="0"/>
    <m/>
    <m/>
    <m/>
    <m/>
    <m/>
    <m/>
  </r>
  <r>
    <x v="0"/>
    <x v="0"/>
    <x v="0"/>
    <s v="CESAR AUGUSTO LEON TRIANA / FISCALIA GENERAL"/>
    <x v="1"/>
    <x v="1"/>
    <s v="CAC: Solicitud Información dentro N.C 110016000101202310067  "/>
    <s v="Carlos Armando López Barrera "/>
    <x v="1"/>
    <s v="GESTIÓN JURÍDICA "/>
    <x v="4"/>
    <n v="10"/>
    <s v="20231140248902  "/>
    <d v="2023-09-11T00:00:00"/>
    <m/>
    <d v="2023-10-05T00:00:00"/>
    <n v="18"/>
    <x v="11"/>
    <x v="0"/>
    <m/>
    <m/>
    <m/>
    <m/>
    <m/>
    <m/>
  </r>
  <r>
    <x v="0"/>
    <x v="0"/>
    <x v="2"/>
    <s v="CESAR PARDO  "/>
    <x v="0"/>
    <x v="3"/>
    <s v="CAC: Remite derecho de petición "/>
    <s v="Margodt Obando Beltrán"/>
    <x v="2"/>
    <s v="INSPECCIÓN, VIGILANCIA Y CONTROL"/>
    <x v="3"/>
    <n v="15"/>
    <s v="20231140248912  "/>
    <d v="2023-09-11T00:00:00"/>
    <m/>
    <d v="2023-10-05T00:00:00"/>
    <n v="18"/>
    <x v="11"/>
    <x v="0"/>
    <m/>
    <m/>
    <m/>
    <m/>
    <m/>
    <m/>
  </r>
  <r>
    <x v="0"/>
    <x v="0"/>
    <x v="2"/>
    <s v="WILSON HOYOS ORTEGA /  VEEDURIA"/>
    <x v="4"/>
    <x v="1"/>
    <s v="CAC: Solicita información sobre contratos de prestación de servicios. "/>
    <s v="ALFREDO JOSE FLOREZ OTERO "/>
    <x v="0"/>
    <s v="GESTIÓN CONTRACTUAL "/>
    <x v="2"/>
    <n v="15"/>
    <s v="20231140248952  "/>
    <d v="2023-09-11T00:00:00"/>
    <m/>
    <d v="2023-10-05T00:00:00"/>
    <n v="18"/>
    <x v="11"/>
    <x v="0"/>
    <m/>
    <m/>
    <m/>
    <m/>
    <m/>
    <m/>
  </r>
  <r>
    <x v="0"/>
    <x v="0"/>
    <x v="6"/>
    <s v="TITO MANUEL GONGORA  / CBV IBAGUE"/>
    <x v="2"/>
    <x v="3"/>
    <s v="CAC: Remite consulta jurídica sobre la doble militancia.  "/>
    <s v="ANDRES FERNANDO RODRIGUEZ AGUDELO 2 "/>
    <x v="2"/>
    <s v="FORMULACIÓN, ACTUALIZACIÓN ,ACOMPAÑAMINETO NORMATIVO Y OPERATIVO "/>
    <x v="2"/>
    <n v="15"/>
    <s v="20231140249032  "/>
    <d v="2023-09-11T00:00:00"/>
    <m/>
    <d v="2023-10-05T00:00:00"/>
    <n v="18"/>
    <x v="11"/>
    <x v="0"/>
    <m/>
    <m/>
    <m/>
    <m/>
    <m/>
    <m/>
  </r>
  <r>
    <x v="0"/>
    <x v="0"/>
    <x v="11"/>
    <s v="CUERPO DE BOMBEROS VOLUNTARIOS DE CHINÚ CHINÚ  "/>
    <x v="2"/>
    <x v="6"/>
    <s v="CAC. COMUNICADO, SITUACIÓN ACTUAL BOMBEROS VOLUNTARIOS CHINÚ "/>
    <s v="ANDRES FERNANDO RODRIGUEZ AGUDELO 2 "/>
    <x v="2"/>
    <s v="FORMULACIÓN, ACTUALIZACIÓN ,ACOMPAÑAMINETO NORMATIVO Y OPERATIVO "/>
    <x v="2"/>
    <n v="15"/>
    <s v="20231140249192  "/>
    <d v="2023-09-12T00:00:00"/>
    <m/>
    <d v="2023-10-05T00:00:00"/>
    <n v="17"/>
    <x v="12"/>
    <x v="0"/>
    <m/>
    <m/>
    <m/>
    <m/>
    <m/>
    <m/>
  </r>
  <r>
    <x v="0"/>
    <x v="0"/>
    <x v="10"/>
    <s v="CUERPO DE BOMBEROS VOLUNTARIOS DE COTA CUNDINAMARCA  "/>
    <x v="2"/>
    <x v="6"/>
    <s v="CAC. Solicitud de asesoría para el Nuevo Cuerpo de Bomberos Voluntarios Cota.  "/>
    <s v="ANDRES FERNANDO RODRIGUEZ AGUDELO 2 "/>
    <x v="2"/>
    <s v="FORMULACIÓN, ACTUALIZACIÓN ,ACOMPAÑAMINETO NORMATIVO Y OPERATIVO "/>
    <x v="2"/>
    <n v="15"/>
    <s v="20231140249202  "/>
    <d v="2023-09-12T00:00:00"/>
    <m/>
    <d v="2023-10-05T00:00:00"/>
    <n v="17"/>
    <x v="12"/>
    <x v="0"/>
    <m/>
    <m/>
    <m/>
    <m/>
    <m/>
    <m/>
  </r>
  <r>
    <x v="0"/>
    <x v="0"/>
    <x v="10"/>
    <s v="ANGELA DANIELA PALACIOS QUINTERO "/>
    <x v="0"/>
    <x v="0"/>
    <s v="CAC: Solicita Información sobre las Capacidades Técnicas y Operativas del Cuerpo de Bomberos Voluntarios de Nuquí, Chocó, y Cuerpos de Bomberos Cercanos "/>
    <s v="Luis Alberto Valencia Pulido "/>
    <x v="2"/>
    <s v="COORDINACIÓN OPERATIVA"/>
    <x v="3"/>
    <n v="15"/>
    <s v="20231140249222  "/>
    <d v="2023-09-12T00:00:00"/>
    <m/>
    <d v="2023-10-05T00:00:00"/>
    <n v="17"/>
    <x v="12"/>
    <x v="0"/>
    <m/>
    <m/>
    <m/>
    <m/>
    <m/>
    <m/>
  </r>
  <r>
    <x v="0"/>
    <x v="0"/>
    <x v="3"/>
    <s v="JOSE PACHECO MEJIA "/>
    <x v="0"/>
    <x v="0"/>
    <s v="CAC: Solicita el listado de sedes oficiales a nivel nacional a fecha agosto del 2023 "/>
    <s v="KEYLA YESENIA CORTES RODRIGUEZ"/>
    <x v="2"/>
    <s v="COORDINACIÓN OPERATIVA"/>
    <x v="2"/>
    <n v="15"/>
    <s v="20231140249252  "/>
    <d v="2023-09-12T00:00:00"/>
    <n v="20232120094891"/>
    <d v="2023-09-25T00:00:00"/>
    <n v="9"/>
    <x v="5"/>
    <x v="1"/>
    <s v="25-09-2023 10:42 AM_x0009_Archivar_x0009_KEYLA YESENIA CORTES RODRIGUEZ_x0009_Se da respuesta para fines pertinentes"/>
    <s v="N/A"/>
    <s v="Word"/>
    <s v="Si"/>
    <s v="N/A"/>
    <s v="Documento sin firma"/>
  </r>
  <r>
    <x v="0"/>
    <x v="0"/>
    <x v="12"/>
    <s v="ADRIANA ARELLANA MALDONADO "/>
    <x v="3"/>
    <x v="2"/>
    <s v="CAC: Solicita información art. 23 C.N. con respecto al Proceso de Inspección, vigilancia y control Cuerpo de Bomberos Voluntario de Galapa – Atlántico, radicado N° 20213800074502 de 03 de mayo de 2.021. "/>
    <s v="JUAN JOSE MALVEHY GARCIA  "/>
    <x v="2"/>
    <s v="INSPECCIÓN, VIGILANCIA Y CONTROL"/>
    <x v="2"/>
    <n v="15"/>
    <s v="20231140249262  "/>
    <d v="2023-09-12T00:00:00"/>
    <m/>
    <d v="2023-10-05T00:00:00"/>
    <n v="17"/>
    <x v="12"/>
    <x v="0"/>
    <m/>
    <m/>
    <m/>
    <m/>
    <m/>
    <m/>
  </r>
  <r>
    <x v="0"/>
    <x v="0"/>
    <x v="13"/>
    <s v="EDGAR CARDENAS PASTRANA DELEGDAO DEPARTAMENTAL DE SUCRE "/>
    <x v="3"/>
    <x v="2"/>
    <s v="CAC: Remite el informe sobre el estado actual de los bomberos de Sucre "/>
    <s v="_x0009_Julio Cesar Garcia Triana"/>
    <x v="2"/>
    <s v="INSPECCIÓN, VIGILANCIA Y CONTROL"/>
    <x v="4"/>
    <n v="10"/>
    <s v="20231140249292  "/>
    <d v="2023-09-12T00:00:00"/>
    <m/>
    <d v="2023-10-05T00:00:00"/>
    <n v="17"/>
    <x v="12"/>
    <x v="0"/>
    <m/>
    <m/>
    <m/>
    <m/>
    <m/>
    <m/>
  </r>
  <r>
    <x v="0"/>
    <x v="0"/>
    <x v="3"/>
    <s v="VEEDOR CIUDADANO ANONIMO  "/>
    <x v="0"/>
    <x v="1"/>
    <s v="CAC: Derecho de petición referente a la orden de compra 115660 UAE - DIRECCION NACIONAL DE BOMBEROS "/>
    <s v="Carlos Armando López Barrera "/>
    <x v="1"/>
    <s v="GESTIÓN JURÍDICA "/>
    <x v="4"/>
    <n v="10"/>
    <s v="20231140249372  "/>
    <d v="2023-09-13T00:00:00"/>
    <m/>
    <d v="2023-10-05T00:00:00"/>
    <n v="16"/>
    <x v="13"/>
    <x v="0"/>
    <m/>
    <m/>
    <m/>
    <m/>
    <m/>
    <m/>
  </r>
  <r>
    <x v="0"/>
    <x v="0"/>
    <x v="7"/>
    <s v="HERNAN GUILLERMO VALCARCEL RUDA /  Alcaldia Boavita"/>
    <x v="3"/>
    <x v="3"/>
    <s v="CAC: Solicita asesoría técnica para la creación del cuerpo de bomberos. "/>
    <s v="ANDRES FERNANDO RODRIGUEZ AGUDELO 2 "/>
    <x v="2"/>
    <s v="FORMULACIÓN, ACTUALIZACIÓN ,ACOMPAÑAMINETO NORMATIVO Y OPERATIVO "/>
    <x v="2"/>
    <n v="15"/>
    <s v="20231140249422  "/>
    <d v="2023-09-13T00:00:00"/>
    <m/>
    <d v="2023-10-05T00:00:00"/>
    <n v="16"/>
    <x v="13"/>
    <x v="0"/>
    <m/>
    <m/>
    <m/>
    <m/>
    <m/>
    <m/>
  </r>
  <r>
    <x v="0"/>
    <x v="0"/>
    <x v="3"/>
    <s v="ASESORIA Y CONSULTORIA INNOVACCION ASESORIA Y CONSULTORIA INNOVACCION  "/>
    <x v="4"/>
    <x v="3"/>
    <s v="CAC: SOLICITUD DE INFORMACION COBRO TARIFAS DE INSPECCION DE SEGURIDAD "/>
    <s v="ANDRES FERNANDO RODRIGUEZ AGUDELO 2 "/>
    <x v="2"/>
    <s v="FORMULACIÓN, ACTUALIZACIÓN ,ACOMPAÑAMINETO NORMATIVO Y OPERATIVO "/>
    <x v="3"/>
    <n v="15"/>
    <s v="20231140249442  "/>
    <d v="2023-09-13T00:00:00"/>
    <m/>
    <d v="2023-10-05T00:00:00"/>
    <n v="16"/>
    <x v="13"/>
    <x v="0"/>
    <m/>
    <m/>
    <m/>
    <m/>
    <m/>
    <m/>
  </r>
  <r>
    <x v="0"/>
    <x v="1"/>
    <x v="10"/>
    <s v="EVER ORLANDO ALFONSO SEPULVEDA "/>
    <x v="0"/>
    <x v="2"/>
    <s v="RD. Derecho de petición - Previo reporte de proceso disciplinario FREDY ALEXANDER PACHÓN CANO - Radicación anterior 20232110079687 - 20231140220402 "/>
    <s v="Massiel Mendez "/>
    <x v="2"/>
    <s v="INSPECCIÓN, VIGILANCIA Y CONTROL"/>
    <x v="2"/>
    <n v="15"/>
    <s v="20231140249462  "/>
    <d v="2023-09-13T00:00:00"/>
    <m/>
    <d v="2023-10-05T00:00:00"/>
    <n v="16"/>
    <x v="13"/>
    <x v="0"/>
    <m/>
    <m/>
    <m/>
    <m/>
    <m/>
    <m/>
  </r>
  <r>
    <x v="0"/>
    <x v="0"/>
    <x v="5"/>
    <s v="DORIAN MARTIEZ  "/>
    <x v="0"/>
    <x v="3"/>
    <s v="CAC: REMITE DERECHO DE PETICIÓN "/>
    <s v="ANDRES FERNANDO RODRIGUEZ AGUDELO 2 "/>
    <x v="2"/>
    <s v="FORMULACIÓN, ACTUALIZACIÓN ,ACOMPAÑAMINETO NORMATIVO Y OPERATIVO "/>
    <x v="3"/>
    <n v="15"/>
    <s v="20231140249562  "/>
    <d v="2023-09-13T00:00:00"/>
    <m/>
    <d v="2023-10-05T00:00:00"/>
    <n v="16"/>
    <x v="13"/>
    <x v="0"/>
    <m/>
    <m/>
    <m/>
    <m/>
    <m/>
    <m/>
  </r>
  <r>
    <x v="0"/>
    <x v="0"/>
    <x v="0"/>
    <s v="KATHERINE PEDROZA  / CONTRALORIA GENERAL"/>
    <x v="1"/>
    <x v="1"/>
    <s v="CAC: AF-DNBC-8 Solicitud de reiteración de información "/>
    <s v="_x0009_Maria del Consuelo Arias Prieto"/>
    <x v="1"/>
    <s v="EVALUACIÓN Y SEGUIMIENTO"/>
    <x v="1"/>
    <n v="10"/>
    <s v="20231140249582  "/>
    <d v="2023-09-13T00:00:00"/>
    <n v="20231000094791"/>
    <d v="2023-10-05T00:00:00"/>
    <n v="16"/>
    <x v="13"/>
    <x v="0"/>
    <s v="18-09-2023 15:10 PM_x0009_Archivar_x0009_Maria del Consuelo Arias Prieto_x0009_se archiva"/>
    <s v="N/A"/>
    <s v="Pdf"/>
    <s v="N/A"/>
    <s v="N/A"/>
    <s v="Se modifica radicado de entrada"/>
  </r>
  <r>
    <x v="0"/>
    <x v="0"/>
    <x v="7"/>
    <s v="CUERPO DE BOMBEROS VOLUNTARIOS DE MONIQUIRA  "/>
    <x v="2"/>
    <x v="2"/>
    <s v="CAC. HOJAS DE VIDA CBV MONIQUIRA "/>
    <s v="Julio Cesar Garcia Triana "/>
    <x v="2"/>
    <s v="INSPECCIÓN, VIGILANCIA Y CONTROL"/>
    <x v="2"/>
    <n v="15"/>
    <s v="20231140249592  "/>
    <d v="2023-09-13T00:00:00"/>
    <m/>
    <d v="2023-10-05T00:00:00"/>
    <n v="16"/>
    <x v="13"/>
    <x v="0"/>
    <m/>
    <m/>
    <m/>
    <m/>
    <m/>
    <m/>
  </r>
  <r>
    <x v="0"/>
    <x v="0"/>
    <x v="0"/>
    <s v="CONTRALORIA DELAGA PARA INFRAESTRUCTORA PABLO ANDRES RODRIGUEZ MARTINEZ  "/>
    <x v="1"/>
    <x v="1"/>
    <s v="CAC. Solicitud Información – Proceso Atención Denuncia 2022-249899-82111-D - Radicado 2022ER01455824 del 07/09/2022 "/>
    <s v="GERMAN MAURICIO MARQUEZ RUIZ  "/>
    <x v="1"/>
    <s v="DIRECCION GENERAL "/>
    <x v="1"/>
    <n v="10"/>
    <s v="20231140249752  "/>
    <d v="2023-09-14T00:00:00"/>
    <m/>
    <d v="2023-10-05T00:00:00"/>
    <n v="15"/>
    <x v="14"/>
    <x v="0"/>
    <m/>
    <m/>
    <m/>
    <m/>
    <m/>
    <m/>
  </r>
  <r>
    <x v="0"/>
    <x v="0"/>
    <x v="0"/>
    <s v="UNIDAD ADMINISTRATIVA ESPECIAL CUERPO OFICIAL DE BOMBEROS DE BOGOTA UAECOB  "/>
    <x v="2"/>
    <x v="1"/>
    <s v="CAC. Solicitud de acta Acta No. 003 del 13 de mayo de 2022 - Junta Nacional de Bomberos de 2023 "/>
    <s v="DIRECTOR GENERAL"/>
    <x v="1"/>
    <s v="DIRECCION GENERAL "/>
    <x v="4"/>
    <n v="10"/>
    <s v="20231140249772  "/>
    <d v="2023-09-14T00:00:00"/>
    <s v="_x0009_20231000095251"/>
    <d v="2023-10-05T00:00:00"/>
    <n v="15"/>
    <x v="14"/>
    <x v="0"/>
    <s v="25-09-2023 10:44 AM_x0009_Archivar_x0009_DIRECTOR GENERAL_x0009_SE ARCHIVA SE CONTESTO CON RADICADO 20231000095251 POR CORREO ELECTRONICO"/>
    <m/>
    <m/>
    <m/>
    <m/>
    <s v="Sin evidencia de respuesta"/>
  </r>
  <r>
    <x v="0"/>
    <x v="0"/>
    <x v="13"/>
    <s v="ALCALDÍA DE SANTIAGO DE TOLU  "/>
    <x v="3"/>
    <x v="5"/>
    <s v="CAC. Solicitud de información convenio de cooperación CO – 157 de 2020 "/>
    <s v="Andrés Fernando Muñoz Cabrera "/>
    <x v="2"/>
    <s v="FORTALECIMIENTO BOMBERIL PARA LA RESPUESTA "/>
    <x v="2"/>
    <n v="15"/>
    <s v="20231140249782  "/>
    <d v="2023-09-14T00:00:00"/>
    <m/>
    <d v="2023-10-05T00:00:00"/>
    <n v="15"/>
    <x v="14"/>
    <x v="2"/>
    <m/>
    <m/>
    <m/>
    <m/>
    <m/>
    <m/>
  </r>
  <r>
    <x v="0"/>
    <x v="0"/>
    <x v="0"/>
    <s v="CONTRALORIA GENERAL DE LA NACIÓN ATENCIÓN CIUDADANIA  "/>
    <x v="1"/>
    <x v="1"/>
    <s v="CAC. RAD 2023EE0154716 Solicitud Información – Proceso Atención Denuncia 2022-249899-82111-D - Radicado 2022ER01455824 del 07/09/2022 - Notificar respuesta a: cgr@contraloria.gov.co - carolina.sanchez@contraloria.gov.co "/>
    <s v="Carlos Armando López Barrera "/>
    <x v="1"/>
    <s v="GESTIÓN JURÍDICA "/>
    <x v="1"/>
    <n v="10"/>
    <s v="20231140249842  "/>
    <d v="2023-09-15T00:00:00"/>
    <m/>
    <d v="2023-10-05T00:00:00"/>
    <n v="14"/>
    <x v="9"/>
    <x v="0"/>
    <m/>
    <m/>
    <m/>
    <m/>
    <m/>
    <m/>
  </r>
  <r>
    <x v="0"/>
    <x v="0"/>
    <x v="3"/>
    <s v="JANNETTE CECILIA MAZO MEJIA "/>
    <x v="0"/>
    <x v="3"/>
    <s v="CAC. Consulta sobre certificaciones de seguridad "/>
    <s v="ALVARO OCTAVIO GUTIERREZ ALEGRIA"/>
    <x v="2"/>
    <s v="EDUCACIÓN NACIONAL PARA BOMBEROS"/>
    <x v="3"/>
    <n v="15"/>
    <s v="20231140249862  "/>
    <d v="2023-09-15T00:00:00"/>
    <s v="N/A"/>
    <d v="2023-09-26T00:00:00"/>
    <n v="7"/>
    <x v="15"/>
    <x v="1"/>
    <s v="26-09-2023 15:12 PM_x0009_Archivar_x0009_ALVARO OCTAVIO GUTIERREZ ALEGRIA_x0009_Se da respuesta por correo electrónico"/>
    <s v="N/A"/>
    <s v="N/A"/>
    <s v="Si"/>
    <s v="N/A"/>
    <s v="No se genera radicado de salida"/>
  </r>
  <r>
    <x v="0"/>
    <x v="0"/>
    <x v="3"/>
    <s v="ENRIQUE BLANCO  "/>
    <x v="0"/>
    <x v="0"/>
    <s v="CAC: Solicita información sobre cuantos bomberos voluntarios están inscritos en la RUE del Cuerpo de Bomberos Voluntarios de Usiacuri. "/>
    <s v="KEYLA YESENIA CORTES RODRIGUEZ"/>
    <x v="2"/>
    <s v="COORDINACIÓN OPERATIVA"/>
    <x v="3"/>
    <n v="15"/>
    <s v="20231140249972  "/>
    <d v="2023-09-18T00:00:00"/>
    <n v="20232120095801"/>
    <d v="2023-10-03T00:00:00"/>
    <n v="11"/>
    <x v="1"/>
    <x v="1"/>
    <s v="03-10-2023 10:10 AM_x0009_Archivar_x0009_KEYLA YESENIA CORTES RODRIGUEZ_x0009_Se da respuesta para fines pertinentes"/>
    <d v="2023-10-03T00:00:00"/>
    <s v="Pdf"/>
    <s v="Si"/>
    <s v="N/A"/>
    <s v="N/A"/>
  </r>
  <r>
    <x v="0"/>
    <x v="0"/>
    <x v="5"/>
    <s v="YECENIA MEJIA RODRIGUEZ "/>
    <x v="2"/>
    <x v="3"/>
    <s v="CAC: Solicitud de interpretación y Claridad del artículo 10 de la resolución 1127 del 2018. "/>
    <s v="ANDRES FERNANDO RODRIGUEZ AGUDELO 2 "/>
    <x v="2"/>
    <s v="FORMULACIÓN, ACTUALIZACIÓN ,ACOMPAÑAMINETO NORMATIVO Y OPERATIVO "/>
    <x v="5"/>
    <n v="30"/>
    <s v="20231140249992  "/>
    <d v="2023-09-18T00:00:00"/>
    <m/>
    <d v="2023-10-05T00:00:00"/>
    <n v="13"/>
    <x v="16"/>
    <x v="2"/>
    <m/>
    <m/>
    <m/>
    <m/>
    <m/>
    <m/>
  </r>
  <r>
    <x v="0"/>
    <x v="0"/>
    <x v="14"/>
    <s v="JUAN CARLOS GAÑAN MURILLO  /  cbv popayan"/>
    <x v="2"/>
    <x v="3"/>
    <s v="CAC: ANALISIS Y SOLICITUD DE INTERVENCION EN TORNO AL PROYECTO DE LEY DE REFORMA A LA LEY DE BOMBEROS DEL REPRESENTANTE SR. JOSE OCTAVIO CARDONA LEON PRYECTO 043 DE 2023 CAMARA DE REPRESENTANTES "/>
    <s v="ANDRES FERNANDO RODRIGUEZ AGUDELO 2 "/>
    <x v="2"/>
    <s v="FORMULACIÓN, ACTUALIZACIÓN ,ACOMPAÑAMINETO NORMATIVO Y OPERATIVO "/>
    <x v="2"/>
    <n v="15"/>
    <s v="20231140250002  "/>
    <d v="2023-09-18T00:00:00"/>
    <m/>
    <d v="2023-10-05T00:00:00"/>
    <n v="13"/>
    <x v="16"/>
    <x v="2"/>
    <m/>
    <m/>
    <m/>
    <m/>
    <m/>
    <m/>
  </r>
  <r>
    <x v="0"/>
    <x v="0"/>
    <x v="0"/>
    <s v="MAURICIO DELGADO PERDOMO "/>
    <x v="0"/>
    <x v="0"/>
    <s v="CAC: Remite precisiones respecto a respuesta recibida referente a Queja contra Luisa Maria Mendoza "/>
    <s v="Viviana Gonzalez Cano "/>
    <x v="0"/>
    <s v="GESTIÓN DE ASUNTOS DISCIPLINARIOS "/>
    <x v="0"/>
    <n v="15"/>
    <s v="20231140250012  "/>
    <d v="2023-09-18T00:00:00"/>
    <m/>
    <d v="2023-10-05T00:00:00"/>
    <n v="13"/>
    <x v="16"/>
    <x v="2"/>
    <m/>
    <m/>
    <m/>
    <m/>
    <m/>
    <m/>
  </r>
  <r>
    <x v="0"/>
    <x v="0"/>
    <x v="0"/>
    <s v="KATHERINE PEDROZA  /  contraloria general"/>
    <x v="1"/>
    <x v="1"/>
    <s v="CAC: Solicitud de información AF-DNBC-09 VIG 2022 en desarrollo de la Auditoría Financiera  "/>
    <s v="Carlos Armando López Barrera "/>
    <x v="1"/>
    <s v="GESTIÓN JURÍDICA "/>
    <x v="1"/>
    <n v="10"/>
    <s v="20231140250062  "/>
    <d v="2023-09-18T00:00:00"/>
    <m/>
    <d v="2023-10-05T00:00:00"/>
    <n v="13"/>
    <x v="16"/>
    <x v="0"/>
    <m/>
    <m/>
    <m/>
    <m/>
    <m/>
    <m/>
  </r>
  <r>
    <x v="0"/>
    <x v="0"/>
    <x v="0"/>
    <s v="KATHERINE PEDROZA  / contraloria general"/>
    <x v="1"/>
    <x v="1"/>
    <s v="CAC: Solicitud de información AF-DNBC-10 VIG 2022 en desarrollo de la Auditoría Financiera "/>
    <s v="Carlos Armando López Barrera "/>
    <x v="1"/>
    <s v="GESTIÓN JURÍDICA "/>
    <x v="1"/>
    <n v="10"/>
    <s v="20231140250162  "/>
    <d v="2023-09-18T00:00:00"/>
    <m/>
    <d v="2023-10-05T00:00:00"/>
    <n v="13"/>
    <x v="16"/>
    <x v="0"/>
    <m/>
    <m/>
    <m/>
    <m/>
    <m/>
    <m/>
  </r>
  <r>
    <x v="0"/>
    <x v="0"/>
    <x v="0"/>
    <s v="MARIA VARGAS PEÑA "/>
    <x v="1"/>
    <x v="0"/>
    <s v="CAC: Solicita su colaboración para acceder a los registros de información relacionados con los incendios forestales ocurridos en las áreas protegidas de PNNC entre los años 2000 y 2023, "/>
    <s v="KEYLA YESENIA CORTES RODRIGUEZ"/>
    <x v="2"/>
    <s v="COORDINACIÓN OPERATIVA"/>
    <x v="2"/>
    <n v="15"/>
    <s v="20231140250222  "/>
    <d v="2023-09-18T00:00:00"/>
    <n v="20232120095731"/>
    <d v="2023-10-03T00:00:00"/>
    <n v="11"/>
    <x v="1"/>
    <x v="1"/>
    <s v="03-10-2023 10:11 AM_x0009_Archivar_x0009_KEYLA YESENIA CORTES RODRIGUEZ_x0009_se da respuesta vía correo electrónico para fines pertinentes"/>
    <d v="2023-10-03T00:00:00"/>
    <s v="Pdf"/>
    <s v="Si"/>
    <s v="N/A"/>
    <s v="N/A"/>
  </r>
  <r>
    <x v="0"/>
    <x v="0"/>
    <x v="5"/>
    <s v="ELIANA ANDREA MOLANO "/>
    <x v="0"/>
    <x v="3"/>
    <s v="CAC: Remite derecho de petición referente a ascensos "/>
    <s v="ANDRES FERNANDO RODRIGUEZ AGUDELO 2 "/>
    <x v="2"/>
    <s v="FORMULACIÓN, ACTUALIZACIÓN ,ACOMPAÑAMINETO NORMATIVO Y OPERATIVO "/>
    <x v="2"/>
    <n v="15"/>
    <s v="20231140250252  "/>
    <d v="2023-09-18T00:00:00"/>
    <m/>
    <d v="2023-10-05T00:00:00"/>
    <n v="13"/>
    <x v="16"/>
    <x v="2"/>
    <m/>
    <m/>
    <m/>
    <m/>
    <m/>
    <m/>
  </r>
  <r>
    <x v="0"/>
    <x v="0"/>
    <x v="3"/>
    <s v="LIGIA MESA MESA "/>
    <x v="0"/>
    <x v="3"/>
    <s v="CAC: Remite Derecho de petición  "/>
    <s v="ALVARO OCTAVIO GUTIERREZ ALEGRIA"/>
    <x v="2"/>
    <s v="EDUCACIÓN NACIONAL PARA BOMBEROS"/>
    <x v="3"/>
    <n v="15"/>
    <s v="20231140250262  "/>
    <d v="2023-09-18T00:00:00"/>
    <m/>
    <d v="2023-10-05T00:00:00"/>
    <n v="13"/>
    <x v="16"/>
    <x v="2"/>
    <m/>
    <m/>
    <m/>
    <m/>
    <m/>
    <m/>
  </r>
  <r>
    <x v="0"/>
    <x v="0"/>
    <x v="1"/>
    <s v="REINEL PUERTA CASTAÑO "/>
    <x v="0"/>
    <x v="2"/>
    <s v="CAC: DERECHO DE PETICIÓN SOLICITUD DE DOCUMENTOS "/>
    <s v="ANDRES FERNANDO RODRIGUEZ AGUDELO 2 "/>
    <x v="2"/>
    <s v="FORMULACIÓN, ACTUALIZACIÓN ,ACOMPAÑAMINETO NORMATIVO Y OPERATIVO "/>
    <x v="2"/>
    <n v="15"/>
    <s v="20231140250282  "/>
    <d v="2023-09-18T00:00:00"/>
    <m/>
    <d v="2023-10-05T00:00:00"/>
    <n v="13"/>
    <x v="16"/>
    <x v="2"/>
    <m/>
    <m/>
    <m/>
    <m/>
    <m/>
    <m/>
  </r>
  <r>
    <x v="0"/>
    <x v="0"/>
    <x v="15"/>
    <s v="EDINSON FERNANDEZ  /  DELEGADO DEPARTAMENTAL"/>
    <x v="2"/>
    <x v="2"/>
    <s v="CAC: Solicita copia del proceso de Inspección Vigilancia y Control en el Cuerpo de Bomberos Voluntarios de Palestina. "/>
    <s v="Massiel Mendez "/>
    <x v="2"/>
    <s v="INSPECCIÓN, VIGILANCIA Y CONTROL"/>
    <x v="4"/>
    <n v="10"/>
    <s v="20231140250322  "/>
    <d v="2023-09-19T00:00:00"/>
    <m/>
    <d v="2023-10-05T00:00:00"/>
    <n v="12"/>
    <x v="6"/>
    <x v="0"/>
    <m/>
    <m/>
    <m/>
    <m/>
    <m/>
    <m/>
  </r>
  <r>
    <x v="0"/>
    <x v="0"/>
    <x v="2"/>
    <s v="JORGE ELIECER TORRES TORRES /  cbv cimiktarra"/>
    <x v="2"/>
    <x v="6"/>
    <s v="CAC: Solicita apoyo y acompañamiento jurídico ante la situación interna administrativa del cuerpo de bomberos de Cimitarra "/>
    <s v="ANDRES FERNANDO RODRIGUEZ AGUDELO 2 "/>
    <x v="2"/>
    <s v="FORMULACIÓN, ACTUALIZACIÓN ,ACOMPAÑAMINETO NORMATIVO Y OPERATIVO "/>
    <x v="2"/>
    <n v="15"/>
    <s v="20231140250432  "/>
    <d v="2023-09-19T00:00:00"/>
    <m/>
    <d v="2023-10-05T00:00:00"/>
    <n v="12"/>
    <x v="6"/>
    <x v="2"/>
    <m/>
    <m/>
    <m/>
    <m/>
    <m/>
    <m/>
  </r>
  <r>
    <x v="0"/>
    <x v="0"/>
    <x v="0"/>
    <s v="KATHERINE PEDROZA  / CONTRALORIA GENERAL"/>
    <x v="1"/>
    <x v="1"/>
    <s v="CAC: Solicitud de información AF-DNBC-011 VIG 2022 En desarrollo de la Auditoría Financiera  "/>
    <s v="_x0009_Maria del Consuelo Arias Prieto"/>
    <x v="1"/>
    <s v="EVALUACIÓN Y SEGUIMIENTO"/>
    <x v="1"/>
    <n v="10"/>
    <s v="20231140250462  "/>
    <d v="2023-09-19T00:00:00"/>
    <n v="20231000095311"/>
    <d v="2023-09-27T00:00:00"/>
    <n v="6"/>
    <x v="4"/>
    <x v="1"/>
    <s v="02-10-2023 11:43 AM_x0009_Archivar_x0009_Maria del Consuelo Arias Prieto_x0009_SE ARCHIVA"/>
    <d v="2023-10-06T00:00:00"/>
    <s v="Pdf"/>
    <s v="Si"/>
    <s v="N/A"/>
    <s v="N/A"/>
  </r>
  <r>
    <x v="0"/>
    <x v="0"/>
    <x v="6"/>
    <s v="HENRRY HERRERA VIÑA /  ALCALDIA ALVARADO"/>
    <x v="3"/>
    <x v="5"/>
    <s v="CAC: Solicitud de Requisitos para proyecto de Cofinanciación de la Nueva estación Cuerpo de Bomberos Municipio de Alvarado "/>
    <s v="Jonathan Prieto "/>
    <x v="2"/>
    <s v="FORTALECIMIENTO BOMBERIL PARA LA RESPUESTA "/>
    <x v="4"/>
    <n v="10"/>
    <s v="20231140250572  "/>
    <d v="2023-09-20T00:00:00"/>
    <m/>
    <d v="2023-10-05T00:00:00"/>
    <n v="11"/>
    <x v="1"/>
    <x v="0"/>
    <m/>
    <m/>
    <m/>
    <m/>
    <m/>
    <m/>
  </r>
  <r>
    <x v="0"/>
    <x v="0"/>
    <x v="5"/>
    <s v="OSCAR MARINO REYES BARBOSA /  CBV ZARZAL "/>
    <x v="2"/>
    <x v="3"/>
    <s v="CAC: Remite copia oficio dirigido a la JNBC - Solicitud copia de acta o aval concedido para ascenso del señor Alberto Agudelo Sanz en el grado de capitán correspondiente al año 2012. "/>
    <s v="DIRECTOR GENERAL"/>
    <x v="1"/>
    <s v="DIRECCION GENERAL "/>
    <x v="4"/>
    <n v="10"/>
    <s v="20231140250702  "/>
    <d v="2023-09-20T00:00:00"/>
    <m/>
    <d v="2023-10-05T00:00:00"/>
    <n v="11"/>
    <x v="1"/>
    <x v="0"/>
    <m/>
    <m/>
    <m/>
    <m/>
    <m/>
    <m/>
  </r>
  <r>
    <x v="0"/>
    <x v="0"/>
    <x v="0"/>
    <s v="PAOLA ANDREA PEÑA SALDARRIAGA  /  FISCALIA GENERAL"/>
    <x v="1"/>
    <x v="0"/>
    <s v="CAC: Traslado Derecho de Petición 2023-281141-82111-SE  "/>
    <s v="GERMAN MAURICIO MARQUEZ RUIZ  "/>
    <x v="1"/>
    <s v="DIRECCION GENERAL "/>
    <x v="3"/>
    <n v="15"/>
    <s v="20231140250832  "/>
    <d v="2023-09-21T00:00:00"/>
    <m/>
    <d v="2023-10-05T00:00:00"/>
    <n v="10"/>
    <x v="17"/>
    <x v="2"/>
    <m/>
    <m/>
    <m/>
    <m/>
    <m/>
    <m/>
  </r>
  <r>
    <x v="0"/>
    <x v="0"/>
    <x v="6"/>
    <s v="CUERPO DE BOMBEROS VOLUNTARIOS SUAREZ CUERPO DE BOMBEROS VOLUNTARIOS SUAREZ  "/>
    <x v="2"/>
    <x v="6"/>
    <s v="CAC: Solicita asesoría jurídica por el no pago del mes de agosto por parte de la alcaldía a los bomberos voluntarios de Suarez.  "/>
    <s v="Andrea Bibiana Castañeda Durán  "/>
    <x v="2"/>
    <s v="FORMULACIÓN, ACTUALIZACIÓN ,ACOMPAÑAMINETO NORMATIVO Y OPERATIVO "/>
    <x v="2"/>
    <n v="15"/>
    <s v="20231140250852  "/>
    <d v="2023-09-22T00:00:00"/>
    <m/>
    <d v="2023-10-05T00:00:00"/>
    <n v="9"/>
    <x v="5"/>
    <x v="2"/>
    <m/>
    <m/>
    <m/>
    <m/>
    <m/>
    <m/>
  </r>
  <r>
    <x v="0"/>
    <x v="0"/>
    <x v="0"/>
    <s v="HUMBERTO LUIS GARCIA CNSC "/>
    <x v="1"/>
    <x v="1"/>
    <s v="CAC: Remisión por competencia queja nombramiento Viviana González "/>
    <s v="MARYOLY DIAZ "/>
    <x v="0"/>
    <s v="GESTIÓN TALENTO HUMANO "/>
    <x v="0"/>
    <n v="15"/>
    <s v="20231140250922  "/>
    <d v="2023-09-22T00:00:00"/>
    <m/>
    <d v="2023-10-05T00:00:00"/>
    <n v="9"/>
    <x v="5"/>
    <x v="2"/>
    <m/>
    <m/>
    <m/>
    <m/>
    <m/>
    <m/>
  </r>
  <r>
    <x v="0"/>
    <x v="0"/>
    <x v="0"/>
    <s v="JUAN GABRIEL ZAMUDIO VASQUEZ "/>
    <x v="4"/>
    <x v="1"/>
    <s v="CAC: Derecho de petición solicitando copia del acta de liquidación del contrato 115 de 2017 "/>
    <s v="ALFREDO JOSE FLOREZ OTERO "/>
    <x v="0"/>
    <s v="GESTIÓN CONTRACTUAL "/>
    <x v="4"/>
    <n v="10"/>
    <s v="20231140250982  "/>
    <d v="2023-09-22T00:00:00"/>
    <m/>
    <d v="2023-10-05T00:00:00"/>
    <n v="9"/>
    <x v="5"/>
    <x v="2"/>
    <m/>
    <m/>
    <m/>
    <m/>
    <m/>
    <m/>
  </r>
  <r>
    <x v="0"/>
    <x v="0"/>
    <x v="11"/>
    <s v="JAVIER FRANCISCO OLEA BLANQUICET  / ALCALDIA DE MOÑITOS"/>
    <x v="3"/>
    <x v="6"/>
    <s v="CAC: SOLICITUD DE ACOMPAÑAMIENTO Y ASESORIA PARA LA CREACION DE CUERPO DE BOMBEROS VOLUNTARIOS DEL MUNICIPIO DE MOÑITOS "/>
    <s v="Orlando Murillo Lopez "/>
    <x v="2"/>
    <s v="FORMULACIÓN, ACTUALIZACIÓN ,ACOMPAÑAMINETO NORMATIVO Y OPERATIVO "/>
    <x v="2"/>
    <n v="15"/>
    <s v="20231140251042  "/>
    <d v="2023-09-22T00:00:00"/>
    <m/>
    <d v="2023-10-05T00:00:00"/>
    <n v="9"/>
    <x v="5"/>
    <x v="2"/>
    <m/>
    <m/>
    <m/>
    <m/>
    <m/>
    <m/>
  </r>
  <r>
    <x v="0"/>
    <x v="0"/>
    <x v="16"/>
    <s v="PROCURADURIA PROVINCIAL DE CARTAGENA  "/>
    <x v="3"/>
    <x v="2"/>
    <s v="CAC: Practica de Pruebas/ Indagación Previa IUS-E-2023-395304 IUC-D-2023-3118407 "/>
    <s v="Andrea Bibiana Castañeda Durán  "/>
    <x v="2"/>
    <s v="FORMULACIÓN, ACTUALIZACIÓN ,ACOMPAÑAMINETO NORMATIVO Y OPERATIVO "/>
    <x v="1"/>
    <n v="10"/>
    <s v="20231140251052  "/>
    <d v="2023-09-22T00:00:00"/>
    <s v="_x0009_20232110095761"/>
    <d v="2023-10-05T00:00:00"/>
    <n v="9"/>
    <x v="5"/>
    <x v="2"/>
    <m/>
    <m/>
    <m/>
    <m/>
    <m/>
    <m/>
  </r>
  <r>
    <x v="0"/>
    <x v="0"/>
    <x v="17"/>
    <s v="NICOLAS SANTIAGO LOZANO RAMIREZ "/>
    <x v="2"/>
    <x v="1"/>
    <s v="CAC: traslado comunicación CBV El Doncello sobre solicitud de apoyo para traer máquina extintora donada por parte de la Embajada de Japón "/>
    <s v="Carlos Armando López Barrera "/>
    <x v="1"/>
    <s v="GESTIÓN JURÍDICA "/>
    <x v="2"/>
    <n v="15"/>
    <s v="20231140251282  "/>
    <d v="2023-09-25T00:00:00"/>
    <m/>
    <d v="2023-10-05T00:00:00"/>
    <n v="8"/>
    <x v="18"/>
    <x v="2"/>
    <m/>
    <m/>
    <m/>
    <m/>
    <m/>
    <m/>
  </r>
  <r>
    <x v="0"/>
    <x v="0"/>
    <x v="10"/>
    <s v="CONCEJAL JUAN CESAR VALENCIA ARBOLEDA "/>
    <x v="3"/>
    <x v="6"/>
    <s v="CAC: Solicita apoyo con capacitaciones "/>
    <s v="Ronny Estiven Romero Velandia"/>
    <x v="2"/>
    <s v="FORMULACIÓN, ACTUALIZACIÓN ,ACOMPAÑAMINETO NORMATIVO Y OPERATIVO "/>
    <x v="2"/>
    <n v="15"/>
    <s v="20231140251462  "/>
    <d v="2023-09-26T00:00:00"/>
    <m/>
    <d v="2023-10-05T00:00:00"/>
    <n v="7"/>
    <x v="15"/>
    <x v="2"/>
    <m/>
    <m/>
    <m/>
    <m/>
    <m/>
    <m/>
  </r>
  <r>
    <x v="0"/>
    <x v="0"/>
    <x v="3"/>
    <s v="YESITH PAJARO  "/>
    <x v="0"/>
    <x v="0"/>
    <s v="CAC: Solicita información sobre carnetización "/>
    <s v="Edwin Alfonso Zamora Oyola "/>
    <x v="0"/>
    <s v="GESTIÓN DE TECNOLOGÍA E INFORMACIÓN "/>
    <x v="3"/>
    <n v="15"/>
    <s v="20231140251562  "/>
    <d v="2023-09-26T00:00:00"/>
    <m/>
    <d v="2023-10-05T00:00:00"/>
    <n v="7"/>
    <x v="15"/>
    <x v="2"/>
    <m/>
    <m/>
    <m/>
    <m/>
    <m/>
    <m/>
  </r>
  <r>
    <x v="0"/>
    <x v="0"/>
    <x v="5"/>
    <s v="EDGAR OSPINA PRADO /  cbv candelaria"/>
    <x v="2"/>
    <x v="3"/>
    <s v="CAC: Solicita información sobre requisitos para aspirar al cargo de comandante. "/>
    <s v="Andrea Bibiana Castañeda Durán  "/>
    <x v="2"/>
    <s v="FORMULACIÓN, ACTUALIZACIÓN ,ACOMPAÑAMINETO NORMATIVO Y OPERATIVO "/>
    <x v="2"/>
    <n v="15"/>
    <s v="20231140251572  "/>
    <d v="2023-09-27T00:00:00"/>
    <m/>
    <d v="2023-10-05T00:00:00"/>
    <n v="6"/>
    <x v="4"/>
    <x v="2"/>
    <m/>
    <m/>
    <m/>
    <m/>
    <m/>
    <m/>
  </r>
  <r>
    <x v="0"/>
    <x v="0"/>
    <x v="18"/>
    <s v="KAROL YICEL CLAVIJO ROA "/>
    <x v="2"/>
    <x v="3"/>
    <s v="CAC: Solicita información respecto al pago de seguridad social  "/>
    <s v="ANDRES FERNANDO RODRIGUEZ AGUDELO 2 "/>
    <x v="2"/>
    <s v="FORMULACIÓN, ACTUALIZACIÓN ,ACOMPAÑAMINETO NORMATIVO Y OPERATIVO "/>
    <x v="3"/>
    <n v="15"/>
    <s v="20231140251632  "/>
    <d v="2023-09-27T00:00:00"/>
    <m/>
    <d v="2023-10-05T00:00:00"/>
    <n v="6"/>
    <x v="4"/>
    <x v="2"/>
    <m/>
    <m/>
    <m/>
    <m/>
    <m/>
    <m/>
  </r>
  <r>
    <x v="0"/>
    <x v="0"/>
    <x v="0"/>
    <s v="KATHERINE PEDROZA  /  contraloria general"/>
    <x v="1"/>
    <x v="1"/>
    <s v="CAC: Solicitud de información AF-DNBC-013 VIG 2022 "/>
    <s v="Carlos Armando López Barrera "/>
    <x v="1"/>
    <s v="GESTIÓN JURÍDICA "/>
    <x v="1"/>
    <n v="10"/>
    <s v="20231140251642  "/>
    <d v="2023-09-27T00:00:00"/>
    <m/>
    <d v="2023-10-05T00:00:00"/>
    <n v="6"/>
    <x v="4"/>
    <x v="2"/>
    <m/>
    <m/>
    <m/>
    <m/>
    <m/>
    <m/>
  </r>
  <r>
    <x v="0"/>
    <x v="0"/>
    <x v="0"/>
    <s v="KATHERINE PEDROZA  /  contraloria general"/>
    <x v="1"/>
    <x v="1"/>
    <s v="CAC: Solicitud de información AF-DNBC-014 VIG 2022 "/>
    <s v="Carlos Armando López Barrera "/>
    <x v="1"/>
    <s v="GESTIÓN JURÍDICA "/>
    <x v="1"/>
    <n v="10"/>
    <s v="20231140251652  "/>
    <d v="2023-09-27T00:00:00"/>
    <m/>
    <d v="2023-10-05T00:00:00"/>
    <n v="6"/>
    <x v="4"/>
    <x v="2"/>
    <m/>
    <m/>
    <m/>
    <m/>
    <m/>
    <m/>
  </r>
  <r>
    <x v="0"/>
    <x v="0"/>
    <x v="3"/>
    <s v="OSCAR ANTONIO OCHOA DIEZ "/>
    <x v="0"/>
    <x v="3"/>
    <s v="CAC: Solicita información sobre la ley de seguridad humana e incendios "/>
    <s v="Edgar Alexander Maya Lopez "/>
    <x v="2"/>
    <s v="EDUCACIÓN NACIONAL PARA BOMBEROS"/>
    <x v="3"/>
    <n v="15"/>
    <s v="20231140251662  "/>
    <d v="2023-09-27T00:00:00"/>
    <m/>
    <d v="2023-10-05T00:00:00"/>
    <n v="6"/>
    <x v="4"/>
    <x v="2"/>
    <m/>
    <m/>
    <m/>
    <m/>
    <m/>
    <m/>
  </r>
  <r>
    <x v="0"/>
    <x v="0"/>
    <x v="3"/>
    <s v="JUAN PABLO BABATIVA BASTIDAS "/>
    <x v="0"/>
    <x v="3"/>
    <s v="CAC: Solicita información sobre los requisitos para ser bombero "/>
    <s v="ANDRES FERNANDO RODRIGUEZ AGUDELO 2 "/>
    <x v="2"/>
    <s v="FORMULACIÓN, ACTUALIZACIÓN ,ACOMPAÑAMINETO NORMATIVO Y OPERATIVO "/>
    <x v="3"/>
    <n v="15"/>
    <s v="20231140251682  "/>
    <d v="2023-09-27T00:00:00"/>
    <m/>
    <d v="2023-10-05T00:00:00"/>
    <n v="6"/>
    <x v="4"/>
    <x v="2"/>
    <m/>
    <m/>
    <m/>
    <m/>
    <m/>
    <m/>
  </r>
  <r>
    <x v="0"/>
    <x v="0"/>
    <x v="1"/>
    <s v="KAREN PEREZ MARCHENA "/>
    <x v="0"/>
    <x v="3"/>
    <s v="CAC: Remite derecho de petición  "/>
    <s v="Edgar Alexander Maya Lopez "/>
    <x v="2"/>
    <s v="EDUCACIÓN NACIONAL PARA BOMBEROS"/>
    <x v="5"/>
    <n v="30"/>
    <s v="20231140251772  "/>
    <d v="2023-09-28T00:00:00"/>
    <m/>
    <d v="2023-10-05T00:00:00"/>
    <n v="5"/>
    <x v="19"/>
    <x v="2"/>
    <m/>
    <m/>
    <m/>
    <m/>
    <m/>
    <m/>
  </r>
  <r>
    <x v="0"/>
    <x v="0"/>
    <x v="19"/>
    <s v="ALEJANDRA MARIN QUINTERO / GOBERNACION CALDAS"/>
    <x v="3"/>
    <x v="3"/>
    <s v="CAC: Consulta sobre la conformación del comité de evaluación de ascensos "/>
    <s v="Andrea Bibiana Castañeda Durán  "/>
    <x v="2"/>
    <s v="FORMULACIÓN, ACTUALIZACIÓN ,ACOMPAÑAMINETO NORMATIVO Y OPERATIVO "/>
    <x v="5"/>
    <n v="30"/>
    <s v="20231140251892  "/>
    <d v="2023-09-28T00:00:00"/>
    <m/>
    <d v="2023-10-05T00:00:00"/>
    <n v="5"/>
    <x v="19"/>
    <x v="2"/>
    <m/>
    <m/>
    <m/>
    <m/>
    <m/>
    <m/>
  </r>
  <r>
    <x v="0"/>
    <x v="0"/>
    <x v="19"/>
    <s v="CUERPO DE BOMBEROS VOLUNTARIOS DE CHINCHINA  "/>
    <x v="2"/>
    <x v="3"/>
    <s v="CAC. Solicitud al área jurídica de la DNBC - Benemérito Cuerpo de Bomberos Voluntarios de Chinchiná - Caldas "/>
    <s v="Andrea Bibiana Castañeda Durán  "/>
    <x v="2"/>
    <s v="FORMULACIÓN, ACTUALIZACIÓN ,ACOMPAÑAMINETO NORMATIVO Y OPERATIVO "/>
    <x v="5"/>
    <n v="30"/>
    <s v="20231140251992  "/>
    <d v="2023-09-28T00:00:00"/>
    <m/>
    <d v="2023-10-05T00:00:00"/>
    <n v="5"/>
    <x v="19"/>
    <x v="2"/>
    <m/>
    <m/>
    <m/>
    <m/>
    <m/>
    <m/>
  </r>
  <r>
    <x v="0"/>
    <x v="0"/>
    <x v="19"/>
    <s v="MARTIN AUGUSTO DURAN CESPEDES /  ALCALDIA MANIZALES"/>
    <x v="3"/>
    <x v="2"/>
    <s v="CAC: Denuncia por Irregularidad en Ascensos y Grados Delegación Departamental de Bomberos de Caldas. "/>
    <s v="Massiel Mendez "/>
    <x v="2"/>
    <s v="INSPECCIÓN, VIGILANCIA Y CONTROL"/>
    <x v="3"/>
    <n v="15"/>
    <s v="20231140252182  "/>
    <d v="2023-09-29T00:00:00"/>
    <m/>
    <d v="2023-10-05T00:00:00"/>
    <n v="4"/>
    <x v="20"/>
    <x v="2"/>
    <m/>
    <m/>
    <m/>
    <m/>
    <m/>
    <m/>
  </r>
  <r>
    <x v="0"/>
    <x v="0"/>
    <x v="3"/>
    <s v="CALIDAD BELMIRA ANONIMO  "/>
    <x v="0"/>
    <x v="3"/>
    <s v="CAC: Solicita información acerca de la aplicación Resolución 256 de 2014 "/>
    <s v="Edgar Alexander Maya Lopez "/>
    <x v="2"/>
    <s v="EDUCACIÓN NACIONAL PARA BOMBEROS"/>
    <x v="3"/>
    <n v="15"/>
    <s v="20231140252212  "/>
    <d v="2023-09-29T00:00:00"/>
    <m/>
    <d v="2023-10-05T00:00:00"/>
    <n v="4"/>
    <x v="20"/>
    <x v="2"/>
    <m/>
    <m/>
    <m/>
    <m/>
    <m/>
    <m/>
  </r>
  <r>
    <x v="0"/>
    <x v="0"/>
    <x v="2"/>
    <s v="JOHN JAIME RUIZ MACIAS /  CBV SIMITARRA"/>
    <x v="2"/>
    <x v="6"/>
    <s v="CAC: SOLICITUD ACOMPAÑAMIENTO JURIDICAO AL CBV CIMITARRA "/>
    <s v="Ronny Estiven Romero Velandia"/>
    <x v="2"/>
    <s v="FORMULACIÓN, ACTUALIZACIÓN ,ACOMPAÑAMINETO NORMATIVO Y OPERATIVO "/>
    <x v="5"/>
    <n v="30"/>
    <s v="20231140252242  "/>
    <d v="2023-09-29T00:00:00"/>
    <m/>
    <d v="2023-10-05T00:00:00"/>
    <n v="4"/>
    <x v="20"/>
    <x v="2"/>
    <m/>
    <m/>
    <m/>
    <m/>
    <m/>
    <m/>
  </r>
  <r>
    <x v="0"/>
    <x v="0"/>
    <x v="0"/>
    <s v="OLIVER PARDO REINOSO "/>
    <x v="4"/>
    <x v="1"/>
    <s v="CAC: Remite derecho de petición solicitando copia de la información reportada al Ministerio de Hacienda y Crédito Público y el Departamento Nacional de Planeación para la construcción del Anteproyecto del Presupuesto General de la Nación del año 2024 "/>
    <s v="María Del Pilar Arguello Ortiz"/>
    <x v="1"/>
    <s v="PLANEACIÓN ESTRATEGICA"/>
    <x v="4"/>
    <n v="10"/>
    <s v="20231140240952  "/>
    <d v="2023-08-01T00:00:00"/>
    <s v="_x0009_20231100092881"/>
    <d v="2023-08-11T00:00:00"/>
    <n v="7"/>
    <x v="15"/>
    <x v="1"/>
    <s v="24-08-2023 08:47 AM_x0009_Archivar_x0009_María Del Pilar Arguello Ortiz_x0009_Se contestó mediante correo electrónico el día 11 de Agosto de la presente vigencia con el siguiente número de radicado 20231100092881"/>
    <d v="2023-08-11T00:00:00"/>
    <s v="Pdf"/>
    <s v="Si"/>
    <s v="N/A"/>
    <s v="N/A"/>
  </r>
  <r>
    <x v="0"/>
    <x v="0"/>
    <x v="5"/>
    <s v="YULIANA ANDREA MAFLA GUIJARRO "/>
    <x v="0"/>
    <x v="3"/>
    <s v="CAC. PQRS: SOLICITUD DE INFORMACIÓN - RENUNCIA CBV  "/>
    <s v="Jorge Fabian Rodriguez Hincapie"/>
    <x v="2"/>
    <s v="FORMULACIÓN, ACTUALIZACIÓN ,ACOMPAÑAMINETO NORMATIVO Y OPERATIVO "/>
    <x v="3"/>
    <n v="15"/>
    <s v="20231140241002  "/>
    <d v="2023-08-01T00:00:00"/>
    <s v="20232110092661- 20232110092651"/>
    <d v="2023-08-14T00:00:00"/>
    <n v="8"/>
    <x v="18"/>
    <x v="1"/>
    <s v="15-08-2023 23:57 PM_x0009_Archivar_x0009_Jorge Fabian Rodriguez Hincapie_x0009_Radicado DNBC N° Radicado DNBC N° 20231140241002 se contesta con el radicado de salidad 20232110092651 y se traslada por competencia al cuerpo de bomberos con el radicado 20232110092661 se notifica el 14 de agosoto de 2023 al peticionario"/>
    <d v="2023-08-14T00:00:00"/>
    <s v="Pdf"/>
    <s v="Si"/>
    <s v="N/A"/>
    <s v="N/A"/>
  </r>
  <r>
    <x v="0"/>
    <x v="0"/>
    <x v="0"/>
    <s v="KATHERINE PEDROZA  "/>
    <x v="1"/>
    <x v="1"/>
    <s v="CAC: Solicitud de Información AF-DNBC-01 - AUDITORIA FINANCIERA "/>
    <s v="Maria del Consuelo Arias Prieto "/>
    <x v="1"/>
    <s v="EVALUACIÓN Y SEGUIMIENTO"/>
    <x v="1"/>
    <n v="10"/>
    <s v="20231140241112  "/>
    <d v="2023-08-01T00:00:00"/>
    <n v="20233110092791"/>
    <d v="2023-08-09T00:00:00"/>
    <n v="5"/>
    <x v="19"/>
    <x v="1"/>
    <s v="07-09-2023 09:48 AM_x0009_Archivar_x0009_Maria del Consuelo Arias Prieto_x0009_SE ARCHIVA Y SE DA RESPUESTA"/>
    <d v="2023-09-07T00:00:00"/>
    <s v="Pdf"/>
    <s v="Si"/>
    <s v="N/A"/>
    <s v="N/A"/>
  </r>
  <r>
    <x v="0"/>
    <x v="0"/>
    <x v="6"/>
    <s v="COORDINACION EJECUTIVA BOMBEROS DEL TOLIMA  "/>
    <x v="2"/>
    <x v="3"/>
    <s v="CAC. Asesoría Jurídica - Concepto procedencia o no de recursos al concepto emitido por el comite de ascensos para oficiales "/>
    <s v="Andrea Bibiana Castañeda Durán  "/>
    <x v="2"/>
    <s v="FORMULACIÓN, ACTUALIZACIÓN ,ACOMPAÑAMINETO NORMATIVO Y OPERATIVO "/>
    <x v="5"/>
    <n v="30"/>
    <s v="20231140241122  "/>
    <d v="2023-08-01T00:00:00"/>
    <s v="_x0009_20232110093351"/>
    <d v="2023-10-05T00:00:00"/>
    <n v="45"/>
    <x v="21"/>
    <x v="0"/>
    <m/>
    <m/>
    <m/>
    <m/>
    <m/>
    <m/>
  </r>
  <r>
    <x v="0"/>
    <x v="0"/>
    <x v="20"/>
    <s v="JAVIER RAMIREZ FLOREZ / Coordinador ejecutivo"/>
    <x v="2"/>
    <x v="3"/>
    <s v="CAC: SOLICITUD CONCEPTO CREACIÓN FONDO DEPARTAMENTAL DE BOMBEROS PARA EL QUINDIO "/>
    <s v="Andrea Bibiana Castañeda Durán  "/>
    <x v="2"/>
    <s v="FORMULACIÓN, ACTUALIZACIÓN ,ACOMPAÑAMINETO NORMATIVO Y OPERATIVO "/>
    <x v="2"/>
    <n v="15"/>
    <s v="20231140241152  "/>
    <d v="2023-08-01T00:00:00"/>
    <n v="20232110092361"/>
    <d v="2023-08-10T00:00:00"/>
    <n v="6"/>
    <x v="4"/>
    <x v="1"/>
    <s v="10-08-2023 09:18 AM_x0009_Archivar_x0009_Andrea Bibiana Castañeda Durán_x0009_SE DIO TRÁMITE CON RAD. 20232110092361 ENVIADO EL 10/8/23"/>
    <d v="2023-08-10T00:00:00"/>
    <s v="Pdf"/>
    <s v="Si"/>
    <s v="N/A"/>
    <s v="N/A"/>
  </r>
  <r>
    <x v="0"/>
    <x v="0"/>
    <x v="0"/>
    <s v="CAROLINA SANCHEZ  / CONTRALORIA GENERAL"/>
    <x v="1"/>
    <x v="1"/>
    <s v="CAC: Resultados Proceso Atención Denuncia 2022-252859- 82111-D / Radicado 2022ER0169690 del 10/10/2022 "/>
    <s v="María Del Pilar Arguello Ortiz "/>
    <x v="1"/>
    <s v="PLANEACIÓN ESTRATEGICA"/>
    <x v="1"/>
    <n v="10"/>
    <s v="20231140241162  "/>
    <d v="2023-08-01T00:00:00"/>
    <s v="_x0009_20231100093461"/>
    <d v="2023-10-05T00:00:00"/>
    <n v="45"/>
    <x v="21"/>
    <x v="0"/>
    <m/>
    <m/>
    <m/>
    <m/>
    <m/>
    <m/>
  </r>
  <r>
    <x v="0"/>
    <x v="0"/>
    <x v="0"/>
    <s v="CONTRALORIA GENERAL DE LA NACIÓN FUNCIONARIO KATHERINNE PEDROZA VILLEGAS "/>
    <x v="1"/>
    <x v="1"/>
    <s v="CAC. Solicitud de información - Auditoria Financiera - AF-DNBC-02  "/>
    <s v="DIANA CATHERINE GONZALEZ MOLANO "/>
    <x v="0"/>
    <s v="GESTIÓN CONTRACTUAL "/>
    <x v="1"/>
    <n v="10"/>
    <s v="20231140241302  "/>
    <d v="2023-08-02T00:00:00"/>
    <m/>
    <d v="2023-10-05T00:00:00"/>
    <n v="44"/>
    <x v="22"/>
    <x v="0"/>
    <m/>
    <m/>
    <m/>
    <m/>
    <m/>
    <m/>
  </r>
  <r>
    <x v="0"/>
    <x v="0"/>
    <x v="0"/>
    <s v="ANGIE NATALIA ACEVEDO HERRERA "/>
    <x v="0"/>
    <x v="3"/>
    <s v="CAC: Remite Derecho de petición -Solicitud información Uso del Suelo - Bomberos "/>
    <s v="_x0009_Jorge Fabian Rodriguez Hincapie"/>
    <x v="2"/>
    <s v="FORMULACIÓN, ACTUALIZACIÓN ,ACOMPAÑAMINETO NORMATIVO Y OPERATIVO "/>
    <x v="2"/>
    <n v="15"/>
    <s v="20231140241372  "/>
    <d v="2023-08-02T00:00:00"/>
    <n v="20232110092761"/>
    <d v="2023-08-14T00:00:00"/>
    <n v="7"/>
    <x v="15"/>
    <x v="1"/>
    <s v="15-08-2023 23:57 PM_x0009_Archivar_x0009_Jorge Fabian Rodriguez Hincapie_x0009_el radicado 20231140241372 se contesto con el radicado de salida 20232110092761 y se notifico el 14 de agosto de 2023"/>
    <d v="2023-08-14T00:00:00"/>
    <s v="Pdf"/>
    <s v="Si"/>
    <s v="N/A"/>
    <s v="N/A"/>
  </r>
  <r>
    <x v="0"/>
    <x v="0"/>
    <x v="0"/>
    <s v="CAROLINA SANCHEZ  / CONTRALORIA GENERAL"/>
    <x v="1"/>
    <x v="1"/>
    <s v="CAC: Remite oficio 2023EE0127215 - Solicitud Información Proceso Atención Denuncia 2022-252859-82111-D / Radicado 2022ER0169690 del 10/10/2022 "/>
    <s v="GERMAN MAURICIO MARQUEZ RUIZ  "/>
    <x v="1"/>
    <s v="GESTIÓN JURÍDICA "/>
    <x v="1"/>
    <n v="10"/>
    <s v="20231140241382  "/>
    <d v="2023-08-02T00:00:00"/>
    <s v="_x0009_20231000092771"/>
    <d v="2023-08-11T00:00:00"/>
    <n v="6"/>
    <x v="4"/>
    <x v="1"/>
    <s v="15-09-2023 14:43 PM_x0009_Archivar_x0009_GERMAN MAURICIO MARQUEZ RUIZ_x0009_Requerimiento de contraloria se dio respuesta dentro del termino y se envió la información solicitada."/>
    <d v="2023-09-15T00:00:00"/>
    <s v="Pdf"/>
    <s v="Si"/>
    <s v="N/A"/>
    <s v="N/A"/>
  </r>
  <r>
    <x v="0"/>
    <x v="0"/>
    <x v="8"/>
    <s v="CUERPO DE BOMBEROS VOLUNTARIOS DE YOPAL  "/>
    <x v="2"/>
    <x v="3"/>
    <s v="CAC: Solicita concepto indicando si una asociación supradepartamental de municipios puede asumir el servicio de bomberos. "/>
    <s v="Andrea Bibiana Castañeda Durán  "/>
    <x v="2"/>
    <s v="FORMULACIÓN, ACTUALIZACIÓN ,ACOMPAÑAMINETO NORMATIVO Y OPERATIVO "/>
    <x v="5"/>
    <n v="30"/>
    <s v="20231140241542  "/>
    <d v="2023-08-03T00:00:00"/>
    <n v="20232110093391"/>
    <d v="2023-08-28T00:00:00"/>
    <n v="15"/>
    <x v="14"/>
    <x v="1"/>
    <s v="28-08-2023 12:50 PM_x0009_Archivar_x0009_Andrea Bibiana Castañeda Durán_x0009_SE DIO TRÁMITE CON RAD. 20232110093391 ENVIADO EL 28/8/23 CON EL CUAL SE SOLICITÓ A ASOSUPRO INFORMACIÓN"/>
    <d v="2023-08-28T00:00:00"/>
    <s v="Pdf"/>
    <s v="Si"/>
    <s v="N/A"/>
    <s v="N/A"/>
  </r>
  <r>
    <x v="0"/>
    <x v="0"/>
    <x v="20"/>
    <s v="JAVIER RAMIREZ FLOREZ / coordinador ejecutivo"/>
    <x v="2"/>
    <x v="3"/>
    <s v="CAC. AMPLIACIÓN CONCEPTO CREACION DE FONDO DEPARTAMENTAL DE BOMBEROS PARA EL QUINDIO  "/>
    <s v="Andrea Bibiana Castañeda Durán  "/>
    <x v="2"/>
    <s v="FORMULACIÓN, ACTUALIZACIÓN ,ACOMPAÑAMINETO NORMATIVO Y OPERATIVO "/>
    <x v="2"/>
    <n v="15"/>
    <s v="20231140241632  "/>
    <d v="2023-08-03T00:00:00"/>
    <s v="_x0009_20232110094011"/>
    <d v="2023-09-01T00:00:00"/>
    <n v="19"/>
    <x v="10"/>
    <x v="3"/>
    <s v="01-09-2023 10:24 AM_x0009_Archivar_x0009_Andrea Bibiana Castañeda Durán_x0009_SE SIO TRÁMITE CON RAD. 20232110094011 ENVIADO EL 1/9/23"/>
    <d v="2023-09-01T00:00:00"/>
    <s v="Pdf"/>
    <s v="Si"/>
    <s v="N/A"/>
    <s v="N/A"/>
  </r>
  <r>
    <x v="0"/>
    <x v="0"/>
    <x v="2"/>
    <s v="JOHN JAIME RUIZ MACIAS / GOBERNACION SANTANDER"/>
    <x v="3"/>
    <x v="2"/>
    <s v="CAC: SOLICITA ACCESO A INFORMACION CON RESPECTO A LA SOLICITUD DEL SARGENTO OMAR ANDRES PÉREZ HERNÁNDEZ DEL CBV RIONEGRO "/>
    <s v="Julio Cesar Garcia Triana "/>
    <x v="2"/>
    <s v="INSPECCIÓN, VIGILANCIA Y CONTROL"/>
    <x v="2"/>
    <n v="15"/>
    <s v="20231140241772  "/>
    <d v="2023-08-03T00:00:00"/>
    <s v="_x0009_20232150093701"/>
    <d v="2023-09-15T00:00:00"/>
    <n v="29"/>
    <x v="23"/>
    <x v="3"/>
    <s v="15-09-2023 14:37 PM_x0009_Archivar_x0009_Julio Cesar Garcia Triana_x0009_se envia el 15 de septiembre de 2023 por el correo de respuestas de atencion al ciudadano"/>
    <d v="2023-09-15T00:00:00"/>
    <s v="Pdf"/>
    <s v="Si"/>
    <s v="N/A"/>
    <s v="N/A"/>
  </r>
  <r>
    <x v="0"/>
    <x v="0"/>
    <x v="0"/>
    <s v="PROCURADURIA DELEGADA PARA LA VIGILANCIA PREVENTIVA DE LA FUNCIóN PúBLICA  "/>
    <x v="1"/>
    <x v="1"/>
    <s v="CAC: Solicitud de información frente a la “RESPUESTA A OFICIO NT2022RS000419 REFERENCIA: CNT2022RE001152 - 2812 1541” radicado por Edgardo Mandón Arenas  "/>
    <s v="SANTIAGO GARCIA H "/>
    <x v="0"/>
    <s v="GESTIÓN TALENTO HUMANO "/>
    <x v="1"/>
    <n v="10"/>
    <s v="20231140241812  "/>
    <d v="2023-08-03T00:00:00"/>
    <s v="20221140205382 /20233100094561"/>
    <d v="2023-09-12T00:00:00"/>
    <n v="26"/>
    <x v="24"/>
    <x v="3"/>
    <s v="12-09-2023 17:14 PM_x0009_Archivar_x0009_SANTIAGO GARCIA H_x0009_Se dio trámite junto con el radico de entrada No. 20221140205382"/>
    <d v="2023-09-12T00:00:00"/>
    <s v="Pdf"/>
    <s v="Si"/>
    <s v="N/A"/>
    <s v="N/A"/>
  </r>
  <r>
    <x v="0"/>
    <x v="0"/>
    <x v="19"/>
    <s v="JOSE TABARES SIERRA "/>
    <x v="2"/>
    <x v="0"/>
    <s v="CAC: Solicita la corrección de los datos personales ante el Cuerpo de Bomberos Voluntarios de Aguadas, Caldas.  "/>
    <s v="_x0009_KEYLA YESENIA CORTES RODRIGUEZ"/>
    <x v="2"/>
    <s v="COORDINACIÓN OPERATIVA"/>
    <x v="3"/>
    <n v="15"/>
    <s v="20231140241852  "/>
    <d v="2023-08-03T00:00:00"/>
    <n v="20232120093481"/>
    <d v="2023-10-05T00:00:00"/>
    <n v="43"/>
    <x v="25"/>
    <x v="0"/>
    <s v="24-08-2023 15:42 PM_x0009_Archivar_x0009_KEYLA YESENIA CORTES RODRIGUEZ_x0009_Se da respuesta para fines pertinentes."/>
    <m/>
    <m/>
    <m/>
    <m/>
    <s v="Procedimiento incorrecto"/>
  </r>
  <r>
    <x v="0"/>
    <x v="0"/>
    <x v="0"/>
    <s v="MINISTERIO DE INDUSTRIA Y TURISMO ( MINCIT ) HERNAN ALONSO ZUÑIGA DIRECTOR DE REGULACIÓN "/>
    <x v="1"/>
    <x v="0"/>
    <s v="CAC. Comunicación de respuesta - Solicitud de información estadística  "/>
    <s v="_x0009_KEYLA YESENIA CORTES RODRIGUEZ"/>
    <x v="2"/>
    <s v="COORDINACIÓN OPERATIVA"/>
    <x v="1"/>
    <n v="10"/>
    <s v="20231140241892  "/>
    <d v="2023-08-04T00:00:00"/>
    <n v="20232120092641"/>
    <d v="2023-10-05T00:00:00"/>
    <n v="42"/>
    <x v="26"/>
    <x v="0"/>
    <s v="11-08-2023 15:11 PM_x0009_Archivar_x0009_KEYLA YESENIA CORTES RODRIGUEZ_x0009_se da respuesta vía correo electrónico para fines pertinentes."/>
    <m/>
    <m/>
    <m/>
    <m/>
    <s v="Procedimiento incorrecto"/>
  </r>
  <r>
    <x v="0"/>
    <x v="0"/>
    <x v="21"/>
    <s v="ANDREA PAOLA MARQUEZ  "/>
    <x v="0"/>
    <x v="0"/>
    <s v="CAC: Remite solicitud de revisión de pagos pendientes por contrato de aprendiz en el Cuerpo de Bomberos Voluntarios de Nueva Granada "/>
    <s v="Andrea Bibiana Castañeda Durán  "/>
    <x v="2"/>
    <s v="FORMULACIÓN, ACTUALIZACIÓN ,ACOMPAÑAMINETO NORMATIVO Y OPERATIVO "/>
    <x v="3"/>
    <n v="15"/>
    <s v="20231140242102  "/>
    <d v="2023-08-04T00:00:00"/>
    <s v="N/A"/>
    <d v="2023-08-14T00:00:00"/>
    <n v="5"/>
    <x v="19"/>
    <x v="1"/>
    <s v="28-08-2023 13:42 PM_x0009_Archivar_x0009_Andrea Bibiana Castañeda Durán_x0009_SE ENVIÓ POR CORREO ELECTRÓNICO EL DÍA 14/8/23 QUE ENVIARA DOCUMENTO COMPLEMENTANDO LA SOLICITUD, Y LA PETICIONARIA INFORMÓ QUE YA SE HABÍA PAGADO LAS SUMAS DE DINERP QUE MOTIVABAN LA PETICIÓN."/>
    <s v="N/A"/>
    <s v="N/A"/>
    <s v="N/A"/>
    <s v="N/A"/>
    <s v="N/A"/>
  </r>
  <r>
    <x v="0"/>
    <x v="0"/>
    <x v="0"/>
    <s v="JORGE ENRIQUE THOLA OCHOA "/>
    <x v="2"/>
    <x v="0"/>
    <s v="CAC. Derecho de petición – Estado actual como unidad Bomberil en el cuerpo de bomberos de la Plata Huila "/>
    <s v="_x0009_KEYLA YESENIA CORTES RODRIGUEZ"/>
    <x v="2"/>
    <s v="COORDINACIÓN OPERATIVA"/>
    <x v="3"/>
    <n v="15"/>
    <s v="20231140242202  "/>
    <d v="2023-08-04T00:00:00"/>
    <n v="20232120092691"/>
    <d v="2023-10-05T00:00:00"/>
    <n v="42"/>
    <x v="26"/>
    <x v="0"/>
    <s v="11-08-2023 14:37 PM_x0009_Archivar_x0009_KEYLA YESENIA CORTES RODRIGUEZ_x0009_se da respuesta vía correo electrónico el día 11 de agosto para fines pertinentes"/>
    <m/>
    <m/>
    <m/>
    <m/>
    <s v="Procedimiento incorrecto"/>
  </r>
  <r>
    <x v="0"/>
    <x v="0"/>
    <x v="19"/>
    <s v="CUERPO DE BOMBEROS VOLUNTARIOS DE ANSERMA Carlos Alberto Castrillón Restrepo  "/>
    <x v="2"/>
    <x v="3"/>
    <s v="CAC: SOLICITA SE EXPIDA CONCEPTO JURIDICO DE ACUERDO A CONVERSACIÓN TELÉFONICA DEL 3 DE AGOSTO  "/>
    <s v="Andrea Bibiana Castañeda Durán  "/>
    <x v="2"/>
    <s v="FORMULACIÓN, ACTUALIZACIÓN ,ACOMPAÑAMINETO NORMATIVO Y OPERATIVO "/>
    <x v="3"/>
    <n v="15"/>
    <s v="20231140242292  "/>
    <d v="2023-08-04T00:00:00"/>
    <n v="20232110093401"/>
    <d v="2023-08-28T00:00:00"/>
    <n v="14"/>
    <x v="9"/>
    <x v="1"/>
    <s v="28-08-2023 13:07 PM_x0009_Archivar_x0009_Andrea Bibiana Castañeda Durán_x0009_SE DIO TRÁMITE CON RAD. 20232110093401 ENVIADO EL 28/8/23"/>
    <d v="2023-08-28T00:00:00"/>
    <s v="Pdf"/>
    <s v="Si"/>
    <s v="N/A"/>
    <s v="N/A"/>
  </r>
  <r>
    <x v="0"/>
    <x v="0"/>
    <x v="2"/>
    <s v="JAIRO SILVA CABALLERO CBV GUAPOTA "/>
    <x v="2"/>
    <x v="4"/>
    <s v="CAC: Remite consulta sobre la veracidad del reconocimiento que la Dirección Nacional de Bomberos de Colombia otorga a la Escuela de Bomberos de Cundinamarca - ESBOCUM para impartir formación y certificar en la Carrera Técnica Laboral por Competencias en Bombero.  "/>
    <s v="Edgar Alexander Maya Lopez "/>
    <x v="2"/>
    <s v="EDUCACIÓN NACIONAL PARA BOMBEROS"/>
    <x v="5"/>
    <n v="30"/>
    <s v="20231140242352  "/>
    <d v="2023-08-08T00:00:00"/>
    <m/>
    <d v="2023-10-05T00:00:00"/>
    <n v="41"/>
    <x v="27"/>
    <x v="3"/>
    <m/>
    <m/>
    <m/>
    <m/>
    <m/>
    <m/>
  </r>
  <r>
    <x v="0"/>
    <x v="0"/>
    <x v="3"/>
    <s v="CRISTINA ISABEL JIMENEZ  "/>
    <x v="0"/>
    <x v="3"/>
    <s v="CAC:REMTIE CONSULTA RESPECTO AL PROCEDER DEL REVISOR FISCAL EN LOS CUERPOS DE BOMBEROS "/>
    <s v="Jorge Fabian Rodriguez Hincapie "/>
    <x v="2"/>
    <s v="FORMULACIÓN, ACTUALIZACIÓN ,ACOMPAÑAMINETO NORMATIVO Y OPERATIVO "/>
    <x v="3"/>
    <n v="15"/>
    <s v="20231140242362  "/>
    <d v="2023-08-08T00:00:00"/>
    <s v="_x0009_20232110093761"/>
    <d v="2023-08-30T00:00:00"/>
    <n v="15"/>
    <x v="14"/>
    <x v="1"/>
    <s v="06-09-2023 15:10 PM_x0009_Archivar_x0009_Jorge Fabian Rodriguez Hincapie_x0009_Radicado DNBC N° 20231140242362, se contesto con el radicado de salida 20232110093761, se notifica el 30 de agosto de 2023"/>
    <d v="2023-09-06T00:00:00"/>
    <s v="Pdf"/>
    <s v="Si"/>
    <s v="N/A"/>
    <s v="N/A"/>
  </r>
  <r>
    <x v="0"/>
    <x v="0"/>
    <x v="0"/>
    <s v="WILSON PEREZ ARDILA "/>
    <x v="0"/>
    <x v="3"/>
    <s v="CAC: REMITE DERECHO DE PETICIÓN REFERENTE A ASCENSOS "/>
    <s v="Andrea Bibiana Castañeda Durán  "/>
    <x v="2"/>
    <s v="FORMULACIÓN, ACTUALIZACIÓN ,ACOMPAÑAMINETO NORMATIVO Y OPERATIVO "/>
    <x v="5"/>
    <n v="30"/>
    <s v="20231140242492  "/>
    <d v="2023-08-08T00:00:00"/>
    <n v="20232110092991"/>
    <d v="2023-08-22T00:00:00"/>
    <n v="9"/>
    <x v="5"/>
    <x v="1"/>
    <s v="22-08-2023 09:24 AM_x0009_Archivar_x0009_Andrea Bibiana Castañeda Durán_x0009_SE DIO TRÁMITE CON RAD. 20232110092991 ENVIADO EL 22/08/23"/>
    <d v="2023-08-22T00:00:00"/>
    <s v="Pdf"/>
    <s v="Si"/>
    <s v="N/A"/>
    <s v="N/A"/>
  </r>
  <r>
    <x v="0"/>
    <x v="0"/>
    <x v="13"/>
    <s v="ADRIANA CALVACHI ARCINIEGAS"/>
    <x v="4"/>
    <x v="3"/>
    <s v="CAC: Traslado por competencia Radicado No 05EE2023120300000040659 Presuntas irregularidades de bomberos voluntarios de Buenaventura. "/>
    <s v="Arbey Hernan Trujillo Mendez "/>
    <x v="2"/>
    <s v="INSPECCIÓN, VIGILANCIA Y CONTROL"/>
    <x v="5"/>
    <n v="30"/>
    <s v="20231140242522  "/>
    <d v="2023-08-08T00:00:00"/>
    <s v="_x0009_20232150094711 20232150094091 "/>
    <d v="2023-10-05T00:00:00"/>
    <n v="41"/>
    <x v="27"/>
    <x v="0"/>
    <s v="18-09-2023 10:55 AM_x0009_Archivar_x0009_Arbey Hernan Trujillo Mendez_x0009_Se da respuesta a través del correo respuestas atención ciudadano con oficio DNBC No. 20232150094091 el día 13/09/2023."/>
    <d v="2023-09-18T00:00:00"/>
    <m/>
    <m/>
    <m/>
    <s v="Sin evidencia de envío respuesta"/>
  </r>
  <r>
    <x v="0"/>
    <x v="0"/>
    <x v="13"/>
    <s v="CUERPO DE BOMBEROS VOLUNTARIOS DE COVEÑAS - SUCRE  "/>
    <x v="2"/>
    <x v="3"/>
    <s v="CAC: SOLICITA CONCEPTO JURIDICO REFERENTE AL FORTALECIMIENTO EN PREVENCIÓN Y ATENCIÓN DE DESASTRES "/>
    <s v="Andrea Bibiana Castañeda Durán  "/>
    <x v="2"/>
    <s v="FORMULACIÓN, ACTUALIZACIÓN ,ACOMPAÑAMINETO NORMATIVO Y OPERATIVO "/>
    <x v="2"/>
    <n v="15"/>
    <s v="20231140242562  "/>
    <d v="2023-08-08T00:00:00"/>
    <n v="20232110092871"/>
    <d v="2023-08-11T00:00:00"/>
    <n v="3"/>
    <x v="28"/>
    <x v="1"/>
    <s v="11-08-2023 09:10 AM_x0009_Archivar_x0009_Andrea Bibiana Castañeda Durán_x0009_SE DIO TRÁMITE CON RAD. 20232110092871 ENVIADO EL 11/08/23 CON EL CUAL SE REQUIRIÓ A LA ALCALDÍA PARA LA CONTRATACIÓN CON BASE EN LAS EXCEPCIONES QUE DISPONE LA LEY DE GARANTÍAS ELECTORALES"/>
    <d v="2023-08-11T00:00:00"/>
    <s v="Pdf"/>
    <s v="Si"/>
    <s v="N/A"/>
    <s v="N/A"/>
  </r>
  <r>
    <x v="0"/>
    <x v="0"/>
    <x v="8"/>
    <s v="OCTAVIO VELEZ HERRERA / cbv villanueva"/>
    <x v="2"/>
    <x v="4"/>
    <s v="CAC: Solicita concepto sobre reconocimiento de bomberos. "/>
    <s v="OCTAVIO VELEZ HERRERA"/>
    <x v="2"/>
    <s v="EDUCACIÓN NACIONAL PARA BOMBEROS"/>
    <x v="3"/>
    <n v="15"/>
    <s v="20231140242632  "/>
    <d v="2023-08-09T00:00:00"/>
    <s v="N/A"/>
    <d v="2023-10-05T00:00:00"/>
    <n v="40"/>
    <x v="29"/>
    <x v="0"/>
    <s v="20-09-2023 12:24 PM_x0009_Archivar_x0009_ALVARO OCTAVIO GUTIERREZ ALEGRIA_x0009_Se responde por coreo electrónico y se deja evidencia."/>
    <d v="2023-09-20T00:00:00"/>
    <s v="Correo"/>
    <s v="Si"/>
    <s v="N/A"/>
    <s v="Se remite la respuesta vía correo electrónico"/>
  </r>
  <r>
    <x v="0"/>
    <x v="0"/>
    <x v="9"/>
    <s v="JESUS MANUEL CASTRO CAICEDO "/>
    <x v="0"/>
    <x v="6"/>
    <s v="CAC: Solicita acompañamiento presencial en la institución para la elección del consejo de dignatarios y realiza varias consultas "/>
    <s v="Julio Cesar Garcia Triana "/>
    <x v="2"/>
    <s v="INSPECCIÓN, VIGILANCIA Y CONTROL"/>
    <x v="2"/>
    <n v="15"/>
    <s v="20231140242652  "/>
    <d v="2023-08-09T00:00:00"/>
    <s v="_x0009_20232150093711"/>
    <d v="2023-09-08T00:00:00"/>
    <n v="21"/>
    <x v="7"/>
    <x v="3"/>
    <s v="08-09-2023 14:42 PM_x0009_Archivar_x0009_Julio Cesar Garcia Triana_x0009_SE ENVIA EL 08 DE SEPTIEMBRE DE 2023 POR EL CORREO DE RESPUESTAS DE ATENCION AL CIUDADANO"/>
    <d v="2023-09-08T00:00:00"/>
    <s v="Pdf"/>
    <s v="Si"/>
    <s v="N/A"/>
    <s v="N/A"/>
  </r>
  <r>
    <x v="0"/>
    <x v="0"/>
    <x v="7"/>
    <s v="ANDRES DAVID FAJARDO HERNANDEZ "/>
    <x v="0"/>
    <x v="0"/>
    <s v="CAC. Solicitud de información - Histórico de incendios Colombia 2010-2023 "/>
    <s v="_x0009_KEYLA YESENIA CORTES RODRIGUEZ"/>
    <x v="2"/>
    <s v="COORDINACIÓN OPERATIVA"/>
    <x v="4"/>
    <n v="10"/>
    <s v="20231140242672  "/>
    <d v="2023-08-09T00:00:00"/>
    <n v="20232120093521"/>
    <d v="2023-10-05T00:00:00"/>
    <n v="40"/>
    <x v="29"/>
    <x v="0"/>
    <s v="24-08-2023 15:19 PM_x0009_Archivar_x0009_KEYLA YESENIA CORTES RODRIGUEZ_x0009_se da respuesta vía correo electrónico para fines pertinentes."/>
    <m/>
    <m/>
    <m/>
    <m/>
    <s v="Procedimiento incorrecto"/>
  </r>
  <r>
    <x v="0"/>
    <x v="0"/>
    <x v="6"/>
    <s v="YEISSON JAVIER RUBIANO GUTIERREZ "/>
    <x v="0"/>
    <x v="3"/>
    <s v="CAC: Remite Derecho de petición solicitando información bomberil de los departamentos de Caquetá, Cauca, Huila, Meta y Tolima. "/>
    <s v="Jorge Fabian Rodriguez Hincapie "/>
    <x v="2"/>
    <s v="FORMULACIÓN, ACTUALIZACIÓN ,ACOMPAÑAMINETO NORMATIVO Y OPERATIVO "/>
    <x v="3"/>
    <n v="15"/>
    <s v="20231140242732  "/>
    <d v="2023-08-09T00:00:00"/>
    <n v="20232110093781"/>
    <d v="2023-09-01T00:00:00"/>
    <n v="16"/>
    <x v="13"/>
    <x v="3"/>
    <s v="06-09-2023 15:17 PM_x0009_Archivar_x0009_Jorge Fabian Rodriguez Hincapie_x0009_Radicado DNBC N° 20231140242732, se contesto con el radicado de salida 20232110093781, se remitió el oficio al ciudadano el 01 de septiembre de 2023"/>
    <d v="2023-09-06T00:00:00"/>
    <s v="Pdf"/>
    <s v="Si"/>
    <s v="N/A"/>
    <s v="N/A"/>
  </r>
  <r>
    <x v="0"/>
    <x v="0"/>
    <x v="0"/>
    <s v="WILSON PEREZ ARDILA "/>
    <x v="0"/>
    <x v="3"/>
    <s v="CAC. DERECHO DE PETICION WILSON PEREZ ARDILA "/>
    <s v="Andrea Bibiana Castañeda Durán  "/>
    <x v="2"/>
    <s v="FORMULACIÓN, ACTUALIZACIÓN ,ACOMPAÑAMINETO NORMATIVO Y OPERATIVO "/>
    <x v="3"/>
    <n v="15"/>
    <s v="20231140242822  "/>
    <d v="2023-08-10T00:00:00"/>
    <n v="20232110093411"/>
    <d v="2023-08-28T00:00:00"/>
    <n v="11"/>
    <x v="1"/>
    <x v="1"/>
    <s v="28-08-2023 12:57 PM_x0009_Archivar_x0009_Andrea Bibiana Castañeda Durán_x0009_SE DIO TRÁMITE CON RAD. 20232110093411 ENVIADO EL 28/8/23"/>
    <d v="2023-08-28T00:00:00"/>
    <s v="Pdf"/>
    <s v="Si"/>
    <s v="N/A"/>
    <s v="N/A"/>
  </r>
  <r>
    <x v="0"/>
    <x v="0"/>
    <x v="2"/>
    <s v="MANUEL ENRIQUE SALAZAR HERNANDEZ DELEGADO DEPARTAMENTAL SANTANDER  "/>
    <x v="2"/>
    <x v="2"/>
    <s v="CAC: Solicitud respetuosa consagrada en la constitución política de Colombia y reglamentada bajo la ley 1755 de 2015 - REF IVC "/>
    <s v="Julio Cesar Garcia Triana "/>
    <x v="2"/>
    <s v="INSPECCIÓN, VIGILANCIA Y CONTROL"/>
    <x v="2"/>
    <n v="15"/>
    <s v="20231140242852  "/>
    <d v="2023-08-10T00:00:00"/>
    <s v="_x0009_20232150093451"/>
    <d v="2023-08-25T00:00:00"/>
    <n v="10"/>
    <x v="17"/>
    <x v="1"/>
    <s v="04-09-2023 10:09 AM_x0009_Archivar_x0009_Julio Cesar Garcia Triana_x0009_SE ENVIA EL 28 DE AGOSTO DE 2023 POR EL CORREO DE ATENCION AL CIUDADANO AL PÉTICIONARIO"/>
    <d v="2023-09-04T00:00:00"/>
    <s v="Pdf"/>
    <s v="Si"/>
    <s v="N/A"/>
    <s v="N/A"/>
  </r>
  <r>
    <x v="0"/>
    <x v="0"/>
    <x v="0"/>
    <s v="JAVIER RACINES  "/>
    <x v="0"/>
    <x v="3"/>
    <s v="CAC. Consulta Brigadas Emergencia  "/>
    <s v="Beimar Mauricio Serna Duque"/>
    <x v="2"/>
    <s v="EDUCACIÓN NACIONAL PARA BOMBEROS"/>
    <x v="3"/>
    <n v="15"/>
    <s v="20231140242872  "/>
    <d v="2023-08-10T00:00:00"/>
    <s v="N/A"/>
    <d v="2023-08-11T00:00:00"/>
    <n v="1"/>
    <x v="3"/>
    <x v="1"/>
    <s v="11-08-2023 15:17 PM_x0009_Archivar_x0009_Beimar Mauricio Serna Duque_x0009_Se da respuesta por correo a la solicitud Consulta de Brigadas Emergencia con radicado número 20231140242872"/>
    <s v="N/A"/>
    <s v="N/A"/>
    <s v="Si"/>
    <s v="N/A"/>
    <s v="Sin radicado de salida"/>
  </r>
  <r>
    <x v="0"/>
    <x v="0"/>
    <x v="22"/>
    <s v="HELGUI OMAR PEREZ TORRES SUBCOMANDANTE / CBV PUERTO RONDON"/>
    <x v="2"/>
    <x v="3"/>
    <s v="CAC: Solicita asesoría sobre mecanismo para que la Administración Municipal transfiera recursos de sobre tasa bomberil a muestra cuenta Bancaria. "/>
    <s v="_x0009_Orlando Murillo Lopez"/>
    <x v="2"/>
    <s v="FORMULACIÓN, ACTUALIZACIÓN ,ACOMPAÑAMINETO NORMATIVO Y OPERATIVO "/>
    <x v="2"/>
    <n v="15"/>
    <s v="20231140242882  "/>
    <d v="2023-08-10T00:00:00"/>
    <s v="_x0009_20232110093271"/>
    <d v="2023-08-25T00:00:00"/>
    <n v="10"/>
    <x v="17"/>
    <x v="1"/>
    <s v="25-08-2023 17:50 PM_x0009_Archivar_x0009_Orlando Murillo Lopez_x0009_Se dio respuesta a las peticiones, asi mismo se adjunta documento firmado con soporte de envio de los mismos."/>
    <d v="2023-08-25T00:00:00"/>
    <s v="Pdf"/>
    <s v="Si"/>
    <s v="N/A"/>
    <s v="N/A"/>
  </r>
  <r>
    <x v="0"/>
    <x v="0"/>
    <x v="0"/>
    <s v="NELSON ENRIQUE FLECHAS REP. LEGAL "/>
    <x v="4"/>
    <x v="1"/>
    <s v="CACA: Remite derecho de petición referente al proceso de adquisición de equipos de impresión "/>
    <s v="DIANA CATHERINE GONZALEZ MOLANO "/>
    <x v="0"/>
    <s v="GESTIÓN CONTRACTUAL "/>
    <x v="4"/>
    <n v="10"/>
    <s v="20231140242962  "/>
    <d v="2023-08-10T00:00:00"/>
    <m/>
    <d v="2023-10-05T00:00:00"/>
    <n v="39"/>
    <x v="30"/>
    <x v="0"/>
    <m/>
    <m/>
    <m/>
    <m/>
    <m/>
    <m/>
  </r>
  <r>
    <x v="0"/>
    <x v="0"/>
    <x v="19"/>
    <s v="CUERPO DE BOMBEROS VOLUNTARIOS DE ANSERMA  "/>
    <x v="2"/>
    <x v="3"/>
    <s v="CAC. Solicitud conceptos juridicos. "/>
    <s v="Andrea Bibiana Castañeda Durán  "/>
    <x v="2"/>
    <s v="FORMULACIÓN, ACTUALIZACIÓN ,ACOMPAÑAMINETO NORMATIVO Y OPERATIVO "/>
    <x v="2"/>
    <n v="15"/>
    <s v="20231140242992  "/>
    <d v="2023-08-10T00:00:00"/>
    <n v="20232110093351"/>
    <d v="2023-08-28T00:00:00"/>
    <n v="11"/>
    <x v="1"/>
    <x v="1"/>
    <s v="28-08-2023 13:12 PM_x0009_Archivar_x0009_Andrea Bibiana Castañeda Durán_x0009_MISMA SOLICITUD DEL RAD. 20231140242292, RESPONDIDO CON RAD. 20232110093351 ENVIADO EL 28/8/23"/>
    <s v="N/A"/>
    <s v="Word"/>
    <s v="Si"/>
    <s v="N/A"/>
    <s v="Radicado de salida sin imagen con firma"/>
  </r>
  <r>
    <x v="0"/>
    <x v="0"/>
    <x v="3"/>
    <s v="VEEDOR BOMBERIL  "/>
    <x v="0"/>
    <x v="1"/>
    <s v="CAC. Queja por nombramiento sin acreditar la experiencia requerida "/>
    <s v="SANTIAGO GARCIA H "/>
    <x v="0"/>
    <s v="GESTIÓN TALENTO HUMANO "/>
    <x v="0"/>
    <n v="15"/>
    <s v="20231140243022  "/>
    <d v="2023-08-10T00:00:00"/>
    <m/>
    <d v="2023-10-05T00:00:00"/>
    <n v="39"/>
    <x v="30"/>
    <x v="0"/>
    <m/>
    <m/>
    <m/>
    <m/>
    <m/>
    <m/>
  </r>
  <r>
    <x v="0"/>
    <x v="0"/>
    <x v="2"/>
    <s v="JOHN JAIME RUIZ MACIAS / Gobernacion Santander"/>
    <x v="3"/>
    <x v="6"/>
    <s v="CAC: Solicita concepto y acompañamiento jurídico para proceso de inscripción de dignatarios del C.B.V. de Cimitarra "/>
    <s v="Andrea Bibiana Castañeda Durán  "/>
    <x v="2"/>
    <s v="FORMULACIÓN, ACTUALIZACIÓN ,ACOMPAÑAMINETO NORMATIVO Y OPERATIVO "/>
    <x v="2"/>
    <n v="15"/>
    <s v="20231140243042  "/>
    <d v="2023-08-10T00:00:00"/>
    <n v="20232110093511"/>
    <d v="2023-08-28T00:00:00"/>
    <n v="11"/>
    <x v="1"/>
    <x v="1"/>
    <s v="28-08-2023 12:01 PM_x0009_Archivar_x0009_Andrea Bibiana Castañeda Durán_x0009_SE DIO TRÁMITE CON RAD. 20232110093511 ENVIADO EL28/08/22"/>
    <d v="2023-08-28T00:00:00"/>
    <s v="Pdf"/>
    <s v="Si"/>
    <s v="N/A"/>
    <s v="N/A"/>
  </r>
  <r>
    <x v="0"/>
    <x v="0"/>
    <x v="0"/>
    <s v="ALVARO ACERO RIOS  / CONTRALORIA GENERAL"/>
    <x v="1"/>
    <x v="1"/>
    <s v="CAC: Remite oficio Solicitud de información. AN-85112-2022-42654. "/>
    <s v="SANTIAGO GARCIA H "/>
    <x v="0"/>
    <s v="GESTIÓN TALENTO HUMANO "/>
    <x v="1"/>
    <n v="10"/>
    <s v="20231140243072  "/>
    <d v="2023-08-10T00:00:00"/>
    <n v="20231000092981"/>
    <d v="2023-10-05T00:00:00"/>
    <n v="39"/>
    <x v="30"/>
    <x v="0"/>
    <s v="18-08-2023 15:48 PM_x0009_Archivar_x0009_SANTIAGO GARCIA H_x0009_Se da respuesta con el oficio radicado No. 20231000092981"/>
    <d v="2023-08-11T00:00:00"/>
    <s v="N/A"/>
    <s v="N/A"/>
    <s v="N/A"/>
    <s v="Sin evidencia de envío respuesta"/>
  </r>
  <r>
    <x v="0"/>
    <x v="0"/>
    <x v="5"/>
    <s v="ZANDRA CALAMBAS  "/>
    <x v="0"/>
    <x v="0"/>
    <s v="CAC: Solicita se le remitan respuestas a las denuncias presentadas el 25 de noviembre de 2022 y el 9 de diciembre de 2022  "/>
    <s v="Jorge Fabian Rodriguez Hincapie "/>
    <x v="2"/>
    <s v="FORMULACIÓN, ACTUALIZACIÓN ,ACOMPAÑAMINETO NORMATIVO Y OPERATIVO "/>
    <x v="4"/>
    <n v="10"/>
    <s v="20231140243112  "/>
    <d v="2023-08-11T00:00:00"/>
    <s v="_x0009_20232110093621"/>
    <d v="2023-08-30T00:00:00"/>
    <n v="12"/>
    <x v="6"/>
    <x v="3"/>
    <s v="06-09-2023 15:28 PM_x0009_Archivar_x0009_Jorge Fabian Rodriguez Hincapie_x0009_Radicado DNBC N° 20231140243112, se contesto con el radicado de salida 20232110093621, se envió el oficio al peticionario el 30 agosto de 2023"/>
    <d v="2023-09-06T00:00:00"/>
    <s v="Pdf"/>
    <s v="Si"/>
    <s v="N/A"/>
    <s v="N/A"/>
  </r>
  <r>
    <x v="0"/>
    <x v="0"/>
    <x v="1"/>
    <s v="DANIEL MADRID BUSTAMENTE "/>
    <x v="0"/>
    <x v="3"/>
    <s v="CAC. Derecho petición Daniel Madrid "/>
    <s v="Jorge Fabian Rodriguez Hincapie "/>
    <x v="2"/>
    <s v="FORMULACIÓN, ACTUALIZACIÓN ,ACOMPAÑAMINETO NORMATIVO Y OPERATIVO "/>
    <x v="5"/>
    <n v="30"/>
    <s v="20231140243232  "/>
    <d v="2023-08-14T00:00:00"/>
    <n v="20232110094491"/>
    <d v="2023-10-05T00:00:00"/>
    <n v="37"/>
    <x v="31"/>
    <x v="0"/>
    <s v="20-09-2023 14:27 PM_x0009_Archivar_x0009_Ronny Estiven Romero Velandia_x0009_se envió oficio a los 15 días de septiembre de 2023"/>
    <m/>
    <m/>
    <m/>
    <m/>
    <s v="Sin evidencia de envío respuesta"/>
  </r>
  <r>
    <x v="0"/>
    <x v="0"/>
    <x v="13"/>
    <s v="CUERPO DE BOMBEROS VOLUNTARIOS DE COVEÑAS - SUCRE  "/>
    <x v="2"/>
    <x v="3"/>
    <s v="CAC. Solicitud de concepto jurídico: Fortalecimiento en la prevención y atención de emergencias.  "/>
    <s v="Andrea Bibiana Castañeda Durán  "/>
    <x v="2"/>
    <s v="FORMULACIÓN, ACTUALIZACIÓN ,ACOMPAÑAMINETO NORMATIVO Y OPERATIVO "/>
    <x v="2"/>
    <n v="15"/>
    <s v="20231140243272  "/>
    <d v="2023-08-14T00:00:00"/>
    <n v="20232110093161"/>
    <d v="2023-08-22T00:00:00"/>
    <n v="5"/>
    <x v="19"/>
    <x v="1"/>
    <s v="22-08-2023 09:56 AM_x0009_Archivar_x0009_Andrea Bibiana Castañeda Durán_x0009_SE DIO TRÁMITE CON RAD. 20232110093161 ENVIADO EL 22/08/23"/>
    <d v="2023-08-22T00:00:00"/>
    <s v="Pdf"/>
    <s v="Si"/>
    <s v="N/A"/>
    <s v="N/A"/>
  </r>
  <r>
    <x v="0"/>
    <x v="0"/>
    <x v="12"/>
    <s v="BRIGIDO MENDOZA  / VEEDURIA"/>
    <x v="4"/>
    <x v="0"/>
    <s v="CAC: Remite derecho de petición solicitando documentos: Oficio radicado N° 20230520003151 de junio 29 de 2023 y Circulares 0232110001574 y 20202050064291.  "/>
    <s v="Jorge Fabian Rodriguez Hincapie "/>
    <x v="2"/>
    <s v="FORMULACIÓN, ACTUALIZACIÓN ,ACOMPAÑAMINETO NORMATIVO Y OPERATIVO "/>
    <x v="4"/>
    <n v="10"/>
    <s v="20231140243362  "/>
    <d v="2023-08-14T00:00:00"/>
    <s v="_x0009_20232110093631"/>
    <d v="2023-08-30T00:00:00"/>
    <n v="11"/>
    <x v="1"/>
    <x v="1"/>
    <s v="06-09-2023 15:40 PM_x0009_Archivar_x0009_Jorge Fabian Rodriguez Hincapie_x0009_Radicado DNBC N° 20231140243362, se contesto con el radicado de salida 20232110093631, se envió el oficio el 30 de agosto de 2023"/>
    <d v="2023-09-06T00:00:00"/>
    <s v="Pdf"/>
    <s v="Si"/>
    <s v="N/A"/>
    <s v="N/A"/>
  </r>
  <r>
    <x v="0"/>
    <x v="0"/>
    <x v="0"/>
    <s v="ANDREA CORZO ALVAREZ /  MINISTERIO AMBIENTE"/>
    <x v="1"/>
    <x v="0"/>
    <s v="CAC: Solicitud de información sobre productos químicos (concentrados de espuma) para el control de incendios utilizados por la DNBC. "/>
    <s v="Luis Alberto Valencia Pulido "/>
    <x v="2"/>
    <s v="COORDINACIÓN OPERATIVA"/>
    <x v="4"/>
    <n v="10"/>
    <s v="20231140243402  "/>
    <d v="2023-08-14T00:00:00"/>
    <m/>
    <d v="2023-10-05T00:00:00"/>
    <n v="37"/>
    <x v="31"/>
    <x v="0"/>
    <m/>
    <m/>
    <m/>
    <m/>
    <m/>
    <m/>
  </r>
  <r>
    <x v="0"/>
    <x v="0"/>
    <x v="0"/>
    <s v="EDUIN YAIR CARRILLO NAVARRO "/>
    <x v="0"/>
    <x v="3"/>
    <s v="CAC. Radicado: 2023ER0095142 - Respuesta 2023EE0077283 - Traslado 2023EE0077287 - Solicitud de aclaración Reglamento 1066 de 2015 "/>
    <s v="Edgar Alexander Maya Lopez "/>
    <x v="2"/>
    <s v="EDUCACIÓN NACIONAL PARA BOMBEROS"/>
    <x v="3"/>
    <n v="15"/>
    <s v="20231140243572  "/>
    <d v="2023-08-14T00:00:00"/>
    <m/>
    <d v="2023-10-05T00:00:00"/>
    <n v="37"/>
    <x v="31"/>
    <x v="0"/>
    <m/>
    <m/>
    <m/>
    <m/>
    <m/>
    <m/>
  </r>
  <r>
    <x v="0"/>
    <x v="0"/>
    <x v="15"/>
    <s v="JAIME ALBERTO CALDERON GIGANTE "/>
    <x v="0"/>
    <x v="3"/>
    <s v="CAC: DERECHO DE PETICIÓN RESPECTO A LA NORMA EN MATERIA DE ASCENSOS "/>
    <s v="Beimar Mauricio Serna Duque"/>
    <x v="2"/>
    <s v="SUBDIRECCIÓN ESTRATÉGICA Y DE COORDINACIÓN BOMBERIL "/>
    <x v="5"/>
    <n v="30"/>
    <s v="20231140243632  "/>
    <d v="2023-08-14T00:00:00"/>
    <n v="20232000095111"/>
    <d v="2023-10-05T00:00:00"/>
    <n v="37"/>
    <x v="31"/>
    <x v="3"/>
    <s v="02-10-2023 15:38 PM_x0009_Archivar_x0009_Beimar Mauricio Serna Duque_x0009_Se envía respuesta por parte de atención al ciudadano con el siguiente asunto &quot;Solicitud de Concepto&quot;"/>
    <d v="2023-10-02T00:00:00"/>
    <s v="Pdf"/>
    <s v="Si"/>
    <s v="N/A"/>
    <s v="Se adjunta evidencia de envío de respuesta vía correo electrónico"/>
  </r>
  <r>
    <x v="0"/>
    <x v="0"/>
    <x v="18"/>
    <s v="FABIO PARRA ESPINOSA "/>
    <x v="0"/>
    <x v="0"/>
    <s v="CAC. Solicitud asesoria para exponer inconformidad relacionada con el CBV Castilla La Nueva - Meta "/>
    <s v="Andrés Fernando Muñoz Cabrera "/>
    <x v="2"/>
    <s v="FORTALECIMIENTO BOMBERIL PARA LA RESPUESTA "/>
    <x v="3"/>
    <n v="15"/>
    <s v="20231140243672  "/>
    <d v="2023-08-15T00:00:00"/>
    <m/>
    <d v="2023-10-05T00:00:00"/>
    <n v="36"/>
    <x v="32"/>
    <x v="0"/>
    <m/>
    <m/>
    <m/>
    <m/>
    <m/>
    <m/>
  </r>
  <r>
    <x v="0"/>
    <x v="0"/>
    <x v="0"/>
    <s v="MARIO ANDRES CARVAJALINO /  PROCURADURIA GENERAL"/>
    <x v="1"/>
    <x v="1"/>
    <s v="CAC: Solicita información mediante Oficio No. MAC 3391 referente al convenio del servicio público esencial de la Alcaldía de Aguachica "/>
    <s v="Carlos Armando López Barrera "/>
    <x v="0"/>
    <s v="SUBDIRECCIÓN ADMINISTRATIVA Y FINANCIERA"/>
    <x v="1"/>
    <n v="10"/>
    <s v="20231140243732  "/>
    <d v="2023-08-15T00:00:00"/>
    <m/>
    <d v="2023-10-05T00:00:00"/>
    <n v="36"/>
    <x v="32"/>
    <x v="0"/>
    <m/>
    <m/>
    <m/>
    <m/>
    <m/>
    <m/>
  </r>
  <r>
    <x v="0"/>
    <x v="0"/>
    <x v="10"/>
    <s v="CUERPO DE BOMBEROS VOLUNTARIOS DE NILO  "/>
    <x v="2"/>
    <x v="6"/>
    <s v="RD. Solicitud de investigación disciplinaria. "/>
    <s v="Andrea Bibiana Castañeda Durán  "/>
    <x v="2"/>
    <s v="FORMULACIÓN, ACTUALIZACIÓN ,ACOMPAÑAMINETO NORMATIVO Y OPERATIVO "/>
    <x v="2"/>
    <n v="15"/>
    <s v="20231140243742  "/>
    <d v="2023-08-15T00:00:00"/>
    <n v="20232110093981"/>
    <d v="2023-08-31T00:00:00"/>
    <n v="11"/>
    <x v="1"/>
    <x v="1"/>
    <s v="31-08-2023 16:24 PM_x0009_Archivar_x0009_Andrea Bibiana Castañeda Durán_x0009_SE DIO TRÁMITE CON RAD. 20232110093981 ENVIADO EL 31/08/23"/>
    <d v="2023-08-31T00:00:00"/>
    <s v="Pdf"/>
    <s v="Si"/>
    <s v="N/A"/>
    <s v="N/A"/>
  </r>
  <r>
    <x v="0"/>
    <x v="0"/>
    <x v="3"/>
    <s v="ANONIMO  "/>
    <x v="0"/>
    <x v="0"/>
    <s v="CAC: Solicita indicación si la prueba hidráulica de tuberías de agua solo la pueden realizar los bomberos. "/>
    <s v="Orlando Murillo Lopez"/>
    <x v="2"/>
    <s v="FORMULACIÓN, ACTUALIZACIÓN ,ACOMPAÑAMINETO NORMATIVO Y OPERATIVO "/>
    <x v="3"/>
    <n v="15"/>
    <s v="20231140243922  "/>
    <d v="2023-08-15T00:00:00"/>
    <s v="_x0009_20232110093321"/>
    <d v="2023-08-25T00:00:00"/>
    <n v="7"/>
    <x v="15"/>
    <x v="1"/>
    <s v="25-08-2023 17:50 PM_x0009_Archivar_x0009_Orlando Murillo Lopez_x0009_Se dio respuesta a las peticiones, asi mismo se adjunta documento firmado con soporte de envio de los mismos."/>
    <d v="2023-08-25T00:00:00"/>
    <s v="Pdf"/>
    <s v="Si"/>
    <s v="N/A"/>
    <s v="N/A"/>
  </r>
  <r>
    <x v="0"/>
    <x v="0"/>
    <x v="0"/>
    <s v="DIANA CAROLINA CONTRERAS GOMEZ TECNICO INVESTIGADOR  FISCALIA"/>
    <x v="1"/>
    <x v="1"/>
    <s v="CAC: Solicita información ordenada por la Fiscalía 35 Especializada de Administración Pública referente al trámite de nombramiento del señor Mauricio Ayala. "/>
    <s v="Carlos Armando López Barrera "/>
    <x v="0"/>
    <s v="SUBDIRECCIÓN ADMINISTRATIVA Y FINANCIERA"/>
    <x v="1"/>
    <n v="10"/>
    <s v="20231140243932  "/>
    <d v="2023-08-15T00:00:00"/>
    <m/>
    <d v="2023-10-05T00:00:00"/>
    <n v="36"/>
    <x v="32"/>
    <x v="0"/>
    <m/>
    <m/>
    <m/>
    <m/>
    <m/>
    <m/>
  </r>
  <r>
    <x v="0"/>
    <x v="0"/>
    <x v="0"/>
    <s v="CUERPO DE BOMBEROS OFICIALES BOGOTá UAECOB D.C. "/>
    <x v="2"/>
    <x v="4"/>
    <s v="CAC: Informa que debido a no respuesta a la solicitud de registro del Curso Bombero Forestal CBF radicado 20231140240332, se hace necesario realizarlo sin el registro de la Dirección Nacional de Bomberos de Colombia. "/>
    <s v="_x0009_Luisa Maria Mendoza Manrique"/>
    <x v="2"/>
    <s v="EDUCACIÓN NACIONAL PARA BOMBEROS"/>
    <x v="2"/>
    <n v="15"/>
    <s v="20231140243992  "/>
    <d v="2023-08-16T00:00:00"/>
    <s v="N/A"/>
    <d v="2023-08-16T00:00:00"/>
    <n v="0"/>
    <x v="33"/>
    <x v="1"/>
    <s v="16-08-2023 15:21 PM_x0009_Archivar_x0009_Luisa Maria Mendoza Manrique_x0009_RESPUESTA RADICADO 20231140243992"/>
    <s v="N/A"/>
    <s v="N/A"/>
    <s v="Si"/>
    <s v="N/A"/>
    <s v="N/A"/>
  </r>
  <r>
    <x v="0"/>
    <x v="0"/>
    <x v="18"/>
    <s v="JAVIER ABELARDO GUTIERREZ ALVAREZ "/>
    <x v="0"/>
    <x v="3"/>
    <s v="CAC: Remite derecho de petición referente a la actualización para las unidades que son técnico laboral por competencias en bombero "/>
    <s v="Edgar Alexander Maya Lopez "/>
    <x v="2"/>
    <s v="EDUCACIÓN NACIONAL PARA BOMBEROS"/>
    <x v="3"/>
    <n v="15"/>
    <s v="20231140244042  "/>
    <d v="2023-08-16T00:00:00"/>
    <m/>
    <d v="2023-10-05T00:00:00"/>
    <n v="35"/>
    <x v="34"/>
    <x v="0"/>
    <m/>
    <m/>
    <m/>
    <m/>
    <m/>
    <m/>
  </r>
  <r>
    <x v="0"/>
    <x v="0"/>
    <x v="9"/>
    <s v="PERSONERIA MUNICIPAL AGUACHICA  "/>
    <x v="3"/>
    <x v="2"/>
    <s v="CAC. Oficio N° PM-0308 Practica de pruebas previstas en el auto de fecha 24 de julio de 2023 emanado por la Procuraduría Provincial de Instrucción de Ocaña radicado IUS E-2022-320187 / IUC D-2023-3004116. "/>
    <s v="Jorge Fabian Rodriguez Hincapie"/>
    <x v="2"/>
    <s v="FORMULACIÓN, ACTUALIZACIÓN ,ACOMPAÑAMINETO NORMATIVO Y OPERATIVO "/>
    <x v="1"/>
    <n v="10"/>
    <s v="20231140244202  "/>
    <d v="2023-08-17T00:00:00"/>
    <n v="20232110093441"/>
    <d v="2023-08-24T00:00:00"/>
    <n v="4"/>
    <x v="20"/>
    <x v="1"/>
    <s v="24-08-2023 18:05 PM_x0009_Archivar_x0009_Jorge Fabian Rodriguez Hincapie_x0009_Radicado DNBC N° 202311400244202, se contesto con el radicado de salida 20232110093441 y se envio el 24 de agosto de 2023"/>
    <d v="2023-08-24T00:00:00"/>
    <s v="Pdf"/>
    <s v="Si"/>
    <s v="N/A"/>
    <s v="N/A"/>
  </r>
  <r>
    <x v="0"/>
    <x v="0"/>
    <x v="2"/>
    <s v="EDER M. CASTELLANOS SANABRIA "/>
    <x v="0"/>
    <x v="0"/>
    <s v="CAC. Bomberos 16-08-2023 10.51.pdf - Derecho de petición / Solicitud de información  "/>
    <s v="Rubén Darío Rincón Sanchez "/>
    <x v="2"/>
    <s v="INSPECCIÓN, VIGILANCIA Y CONTROL"/>
    <x v="3"/>
    <n v="15"/>
    <s v="20231140244212  "/>
    <d v="2023-08-17T00:00:00"/>
    <m/>
    <d v="2023-10-05T00:00:00"/>
    <n v="34"/>
    <x v="35"/>
    <x v="0"/>
    <m/>
    <m/>
    <m/>
    <m/>
    <m/>
    <m/>
  </r>
  <r>
    <x v="0"/>
    <x v="0"/>
    <x v="0"/>
    <s v="CONTRALORIA DELAGA PARA INFRAESTRUCTORA PABLO ANDRES RODRIGUEZ MARTINEZ  "/>
    <x v="1"/>
    <x v="1"/>
    <s v="CAC: Comunicación de observaciones - Denuncia 2022-249899-82111-D- asignación sigedoc 2022ER01455824 de septiembre 07 de 2022 "/>
    <s v="GERMAN MAURICIO MARQUEZ RUIZ  "/>
    <x v="1"/>
    <s v="GESTIÓN JURÍDICA "/>
    <x v="1"/>
    <n v="10"/>
    <s v="20231140244242  "/>
    <d v="2023-08-18T00:00:00"/>
    <n v="20231000093611"/>
    <d v="2023-08-24T00:00:00"/>
    <n v="3"/>
    <x v="28"/>
    <x v="1"/>
    <s v="15-09-2023 15:36 PM_x0009_Archivar_x0009_GERMAN MAURICIO MARQUEZ RUIZ_x0009_Se remitio respuesta dentro del termino y se envió la documentación solicitada"/>
    <d v="2023-09-15T00:00:00"/>
    <s v="Pdf"/>
    <s v="Si"/>
    <s v="N/A"/>
    <s v="N/A"/>
  </r>
  <r>
    <x v="0"/>
    <x v="0"/>
    <x v="0"/>
    <s v="VEEDURIA Y CONTROL ESTATAL  "/>
    <x v="0"/>
    <x v="0"/>
    <s v="CAC: Denuncia en contra del Señor Jorge Edilberto Alvarado Navarro Director Nacional (E), de la DNBC por participación en política en su condición de Servidor pÚblico.  "/>
    <s v="Viviana Gonzalez Cano "/>
    <x v="1"/>
    <s v="GESTIÓN DE ASUNTOS DISCIPLINARIOS "/>
    <x v="0"/>
    <n v="15"/>
    <s v="20231140244252  "/>
    <d v="2023-08-18T00:00:00"/>
    <n v="20233140093581"/>
    <d v="2023-08-24T00:00:00"/>
    <n v="3"/>
    <x v="28"/>
    <x v="1"/>
    <s v="06-09-2023 08:47 AM_x0009_Archivar_x0009_Viviana Gonzalez Cano_x0009_se da por desestimada la denuncia toda vez que no se presentaron a la diligencia de ampliación de la misma."/>
    <s v="N/A"/>
    <s v="Pdf"/>
    <s v="N/A"/>
    <s v="N/A"/>
    <s v="Se realiza por notificaciones judiciales"/>
  </r>
  <r>
    <x v="0"/>
    <x v="0"/>
    <x v="5"/>
    <s v="CUERPO BOMBEROS VOLUNTARIOS SALONICA - VALLE  "/>
    <x v="2"/>
    <x v="2"/>
    <s v="CAC: Solicita Información referente al Cuerpo de Bomberos Salónica. "/>
    <s v="Edwin Alfonso Zamora Oyola "/>
    <x v="0"/>
    <s v="GESTIÓN DE TECNOLOGÍA E INFORMACIÓN "/>
    <x v="2"/>
    <n v="15"/>
    <s v="20231140244312  "/>
    <d v="2023-08-18T00:00:00"/>
    <m/>
    <d v="2023-10-05T00:00:00"/>
    <n v="33"/>
    <x v="36"/>
    <x v="0"/>
    <m/>
    <m/>
    <m/>
    <m/>
    <m/>
    <m/>
  </r>
  <r>
    <x v="0"/>
    <x v="0"/>
    <x v="2"/>
    <s v="CUERPO DE BOMBEROS VOLUNTARIOS DE SANTANDER DE QUILICHAO  "/>
    <x v="2"/>
    <x v="6"/>
    <s v="CAC: Solicita orientación en materia disciplinaria  "/>
    <s v="Andrea Bibiana Castañeda Durán  "/>
    <x v="2"/>
    <s v="FORMULACIÓN, ACTUALIZACIÓN ,ACOMPAÑAMINETO NORMATIVO Y OPERATIVO "/>
    <x v="5"/>
    <n v="30"/>
    <s v="20231140244332  "/>
    <d v="2023-08-18T00:00:00"/>
    <n v="20232110094021"/>
    <d v="2023-09-01T00:00:00"/>
    <n v="9"/>
    <x v="5"/>
    <x v="1"/>
    <s v="01-09-2023 10:28 AM_x0009_Archivar_x0009_Andrea Bibiana Castañeda Durán_x0009_SE DIO TRÁMITE CON RAD. 20232110094021 ENVIADO EL 1/9/23"/>
    <d v="2023-09-01T00:00:00"/>
    <s v="Pdf"/>
    <s v="Si"/>
    <s v="N/A"/>
    <s v="N/A"/>
  </r>
  <r>
    <x v="0"/>
    <x v="0"/>
    <x v="23"/>
    <s v="CUERPO DE BOMBEROS VOLUNTARIOS DE VILLA DEL ROSARIO  "/>
    <x v="2"/>
    <x v="6"/>
    <s v="CAC: Solicitud de aclaración referente a las horas voluntarias prestadas por el personal de bomberos. "/>
    <s v="Andrea Bibiana Castañeda Durán  "/>
    <x v="2"/>
    <s v="FORMULACIÓN, ACTUALIZACIÓN ,ACOMPAÑAMINETO NORMATIVO Y OPERATIVO "/>
    <x v="5"/>
    <n v="30"/>
    <s v="20231140244362  "/>
    <d v="2023-08-18T00:00:00"/>
    <m/>
    <d v="2023-10-05T00:00:00"/>
    <n v="33"/>
    <x v="36"/>
    <x v="0"/>
    <m/>
    <m/>
    <m/>
    <m/>
    <m/>
    <s v="Se confirma cambio de TRD"/>
  </r>
  <r>
    <x v="0"/>
    <x v="0"/>
    <x v="7"/>
    <s v="DARIO PEDREROS GUERRA "/>
    <x v="2"/>
    <x v="4"/>
    <s v="CAC: Consulta a efectos de determinar la obligatoriedad o no de realizar un curso Gestión y Administración de Cuerpos de Bomberos.  "/>
    <s v="_x0009_OLGA JIMENEZ GARCIA"/>
    <x v="2"/>
    <s v="EDUCACIÓN NACIONAL PARA BOMBEROS"/>
    <x v="5"/>
    <n v="30"/>
    <s v="20231140244382  "/>
    <d v="2023-08-18T00:00:00"/>
    <n v="20232140094161"/>
    <d v="2023-10-05T00:00:00"/>
    <n v="33"/>
    <x v="36"/>
    <x v="1"/>
    <s v="05-09-2023 15:50 PM_x0009_Archivar_x0009_OLGA JIMENEZ GARCIA_x0009_SE DA RESPUESTA CON RADICADO 20232140094161"/>
    <d v="2023-09-13T00:00:00"/>
    <s v="Pdf"/>
    <s v="Si"/>
    <s v="N/A"/>
    <s v="Se envía respuesta vía correo electrónico"/>
  </r>
  <r>
    <x v="0"/>
    <x v="0"/>
    <x v="7"/>
    <s v="GLORIA STELLA WILCHES FRANCO  "/>
    <x v="2"/>
    <x v="6"/>
    <s v="CAC: Solicitud apoyo al Cuerpo de Bomberos Voluntarios de Planadas con la alcaldía municipal  "/>
    <s v="Andrea Bibiana Castañeda Durán  "/>
    <x v="2"/>
    <s v="FORMULACIÓN, ACTUALIZACIÓN ,ACOMPAÑAMINETO NORMATIVO Y OPERATIVO "/>
    <x v="2"/>
    <n v="15"/>
    <s v="20231140244482  "/>
    <d v="2023-08-18T00:00:00"/>
    <s v="_x0009_20232110093361"/>
    <d v="2023-08-28T00:00:00"/>
    <n v="5"/>
    <x v="19"/>
    <x v="1"/>
    <s v="28-08-2023 12:34 PM_x0009_Archivar_x0009_Andrea Bibiana Castañeda Durán_x0009_SE DIO TRÁMITE CON RAD. 20232110093361 ENVIADO EL 28/8/23"/>
    <d v="2023-08-28T00:00:00"/>
    <s v="Pdf"/>
    <s v="Si"/>
    <s v="N/A"/>
    <s v="N/A"/>
  </r>
  <r>
    <x v="0"/>
    <x v="0"/>
    <x v="10"/>
    <s v="MILLER IGNACIO PARRA CORONADO PROCURADURIA PROVINCIAL DE ZIPAQUIRA "/>
    <x v="1"/>
    <x v="2"/>
    <s v="CAC: Solicitud Acción Preventiva E-2023-530729-Bomberos. información sobre servicio público esencial en municipios de Cundinamarca "/>
    <s v="Carlos Armando López Barrera "/>
    <x v="1"/>
    <s v="GESTIÓN JURÍDICA "/>
    <x v="4"/>
    <n v="10"/>
    <s v="20231140244492  "/>
    <d v="2023-08-18T00:00:00"/>
    <m/>
    <d v="2023-10-05T00:00:00"/>
    <n v="33"/>
    <x v="36"/>
    <x v="0"/>
    <m/>
    <m/>
    <m/>
    <m/>
    <m/>
    <m/>
  </r>
  <r>
    <x v="0"/>
    <x v="0"/>
    <x v="0"/>
    <s v="GRUPO JURIDICO DEUDU SAS NA NA "/>
    <x v="4"/>
    <x v="1"/>
    <s v="CAC: DERECHO DE PETICIÓN - SOLICITUD DE INFORMACIÓN LABORAL FUNCIONARIA NELLY CIPRIAN "/>
    <s v="SANTIAGO GARCIA H "/>
    <x v="0"/>
    <s v="GESTIÓN TALENTO HUMANO "/>
    <x v="4"/>
    <n v="10"/>
    <s v="20231140244502  "/>
    <d v="2023-08-18T00:00:00"/>
    <s v="_x0009_20233100093591"/>
    <d v="2023-08-24T00:00:00"/>
    <n v="3"/>
    <x v="28"/>
    <x v="1"/>
    <s v="24-08-2023 16:44 PM_x0009_Archivar_x0009_SANTIAGO GARCIA H_x0009_Se notificó vía correo electrónico"/>
    <d v="2023-08-24T00:00:00"/>
    <s v="Pdf"/>
    <s v="Si"/>
    <s v="N/A"/>
    <s v="N/A"/>
  </r>
  <r>
    <x v="0"/>
    <x v="0"/>
    <x v="3"/>
    <s v="EVERT FABIAN  "/>
    <x v="0"/>
    <x v="3"/>
    <s v="CAC : Remite derecho de petición  "/>
    <s v="Ronny Estiven Romero Velandia"/>
    <x v="2"/>
    <s v="FORMULACIÓN, ACTUALIZACIÓN ,ACOMPAÑAMINETO NORMATIVO Y OPERATIVO "/>
    <x v="5"/>
    <n v="30"/>
    <s v="20231140244662  "/>
    <d v="2023-08-22T00:00:00"/>
    <n v="20232110094551"/>
    <d v="2023-10-05T00:00:00"/>
    <n v="32"/>
    <x v="37"/>
    <x v="1"/>
    <s v="20-09-2023 15:34 PM_x0009_Archivar_x0009_Ronny Estiven Romero Velandia_x0009_se notifico a los 20 días de septiembre de 2023"/>
    <d v="2023-09-20T00:00:00"/>
    <s v="Pdf"/>
    <s v="Si"/>
    <s v="N/A"/>
    <s v="Se remite la respuesta vía correo electrónico"/>
  </r>
  <r>
    <x v="0"/>
    <x v="0"/>
    <x v="0"/>
    <s v="ANGIE LORENA CRUZ CASTILLO "/>
    <x v="0"/>
    <x v="0"/>
    <s v="CAC: Solicita información acerca de cuántos Cuerpos de Bomberos reconocidos hay en Colombia "/>
    <s v="_x0009_KEYLA YESENIA CORTES RODRIGUEZ"/>
    <x v="2"/>
    <s v="COORDINACIÓN OPERATIVA"/>
    <x v="4"/>
    <n v="10"/>
    <s v="20231140244672  "/>
    <d v="2023-08-22T00:00:00"/>
    <s v="_x0009_20232120093371"/>
    <d v="2023-10-05T00:00:00"/>
    <n v="32"/>
    <x v="37"/>
    <x v="0"/>
    <s v="24-08-2023 14:32 PM_x0009_Archivar_x0009_KEYLA YESENIA CORTES RODRIGUEZ_x0009_se da respuesta a petición vía correo electrónico."/>
    <m/>
    <m/>
    <m/>
    <m/>
    <s v="Procedimiento incorrecto"/>
  </r>
  <r>
    <x v="0"/>
    <x v="0"/>
    <x v="0"/>
    <s v="JOSE LUIS FLOREZ ZAMBRANO "/>
    <x v="0"/>
    <x v="3"/>
    <s v="CAC: Remite derecho de petición referente a su caso como unidad del CBV Maní "/>
    <s v="Ronny Estiven Romero Velandia"/>
    <x v="2"/>
    <s v="FORMULACIÓN, ACTUALIZACIÓN ,ACOMPAÑAMINETO NORMATIVO Y OPERATIVO "/>
    <x v="3"/>
    <n v="15"/>
    <s v="20231140244682  "/>
    <d v="2023-08-22T00:00:00"/>
    <n v="20232110094581"/>
    <d v="2023-10-05T00:00:00"/>
    <n v="32"/>
    <x v="37"/>
    <x v="0"/>
    <s v="20-09-2023 15:28 PM_x0009_Archivar_x0009_Ronny Estiven Romero Velandia_x0009_se envió oficio a los 15 días de septiembre con sus traslados"/>
    <d v="2023-09-20T00:00:00"/>
    <s v="Pdf"/>
    <s v="Si"/>
    <s v="N/A"/>
    <s v="Se remite la respuesta vía correo electrónico"/>
  </r>
  <r>
    <x v="0"/>
    <x v="0"/>
    <x v="0"/>
    <s v="CONTRALORIA DELAGA PARA INFRAESTRUCTORA PABLO ANDRES RODRIGUEZ MARTINEZ  "/>
    <x v="1"/>
    <x v="1"/>
    <s v="CAC: Comunicación de observaciones - Denuncia 2022-249899-82111-D- asignación SIGEDOC 2022ER01455824 de septiembre 07 de 2022. "/>
    <s v="Carlos Armando López Barrera "/>
    <x v="0"/>
    <s v="SUBDIRECCIÓN ADMINISTRATIVA Y FINANCIERA"/>
    <x v="1"/>
    <n v="10"/>
    <s v="20231140244702  "/>
    <d v="2023-08-22T00:00:00"/>
    <m/>
    <d v="2023-10-05T00:00:00"/>
    <n v="32"/>
    <x v="37"/>
    <x v="0"/>
    <m/>
    <m/>
    <m/>
    <m/>
    <m/>
    <m/>
  </r>
  <r>
    <x v="0"/>
    <x v="0"/>
    <x v="17"/>
    <s v="CUERPO DE BOMBEROS VOLUNTARIOS EL DONCELLO - CAQUETÁ  "/>
    <x v="2"/>
    <x v="3"/>
    <s v="CAC: Solicita concepto sobre manejo de los grados al retirarse de la institución. "/>
    <s v="Ronny Estiven Romero Velandia"/>
    <x v="2"/>
    <s v="FORMULACIÓN, ACTUALIZACIÓN ,ACOMPAÑAMINETO NORMATIVO Y OPERATIVO "/>
    <x v="2"/>
    <n v="15"/>
    <s v="20231140244752  "/>
    <d v="2023-08-22T00:00:00"/>
    <n v="20232110094501"/>
    <d v="2023-10-05T00:00:00"/>
    <n v="32"/>
    <x v="37"/>
    <x v="0"/>
    <s v="20-09-2023 14:37 PM_x0009_Archivar_x0009_Ronny Estiven Romero Velandia_x0009_Se envió por correo electrónico a los 15 días de septiembre de 2023"/>
    <d v="2023-09-20T00:00:00"/>
    <s v="Pdf"/>
    <s v="Si"/>
    <s v="N/A"/>
    <s v="Se remite la respuesta vía correo electrónico"/>
  </r>
  <r>
    <x v="0"/>
    <x v="0"/>
    <x v="5"/>
    <s v="JOSE JOAQUIN COQUECO DEL RIO - - "/>
    <x v="0"/>
    <x v="4"/>
    <s v="CAC. Solicitud Información - Curso &amp;amp;quot;Desarrollo de Capacidades para la instrucción de bomberos&amp;amp;quot;. "/>
    <s v="Beimar Mauricio Serna Duque"/>
    <x v="2"/>
    <s v="EDUCACIÓN NACIONAL PARA BOMBEROS"/>
    <x v="4"/>
    <n v="10"/>
    <s v="20231140244772  "/>
    <d v="2023-08-22T00:00:00"/>
    <s v="N/A"/>
    <d v="2023-08-24T00:00:00"/>
    <n v="2"/>
    <x v="38"/>
    <x v="1"/>
    <s v="24-08-2023 17:13 PM_x0009_Archivar_x0009_Beimar Mauricio Serna Duque_x0009_De acuerdo a solicitud se da respuesta vía correo electrónico con el asunto y radicado así: Solicitud Información Homologación –"/>
    <s v="N/A"/>
    <s v="N/A"/>
    <s v="Si"/>
    <s v="N/A"/>
    <s v="Sin radicado de salida"/>
  </r>
  <r>
    <x v="0"/>
    <x v="0"/>
    <x v="5"/>
    <s v="CUERPO DE BOMBEROS VOLUNTARIOS PRADERA  "/>
    <x v="2"/>
    <x v="5"/>
    <s v="CAC: SOLICITA INFORMACIÓN RESPECTO A LA ENTREGA DE UNIFORMES  "/>
    <s v="Andrés Fernando Muñoz Cabrera "/>
    <x v="2"/>
    <s v="FORTALECIMIENTO BOMBERIL PARA LA RESPUESTA "/>
    <x v="2"/>
    <n v="15"/>
    <s v="20231140244862  "/>
    <d v="2023-08-23T00:00:00"/>
    <m/>
    <d v="2023-10-05T00:00:00"/>
    <n v="31"/>
    <x v="39"/>
    <x v="0"/>
    <m/>
    <m/>
    <m/>
    <m/>
    <m/>
    <m/>
  </r>
  <r>
    <x v="0"/>
    <x v="0"/>
    <x v="23"/>
    <s v="GOBERNACIÓN DE NORTE DE SANTANDER  "/>
    <x v="3"/>
    <x v="6"/>
    <s v="CAC. SOLICITUD APOYO CREACION GRUPO DE BOMBEROS "/>
    <s v="_x0009_Orlando Murillo Lopez"/>
    <x v="2"/>
    <s v="FORMULACIÓN, ACTUALIZACIÓN ,ACOMPAÑAMINETO NORMATIVO Y OPERATIVO "/>
    <x v="2"/>
    <n v="15"/>
    <s v="20231140244912  "/>
    <d v="2023-08-23T00:00:00"/>
    <n v="20232110093681"/>
    <d v="2023-08-31T00:00:00"/>
    <n v="6"/>
    <x v="4"/>
    <x v="1"/>
    <s v="31-08-2023 18:35 PM_x0009_Archivar_x0009_Orlando Murillo Lopez_x0009_Se dio respuesta bajo el radicado No. 20232110093681, en el cual se cargo respuesta y pantallazo de envio."/>
    <d v="2023-08-31T00:00:00"/>
    <s v="Pdf"/>
    <s v="Si"/>
    <s v="N/A"/>
    <s v="N/A"/>
  </r>
  <r>
    <x v="0"/>
    <x v="0"/>
    <x v="0"/>
    <s v="PRESIDENCIA DE LA REPUBLICA  "/>
    <x v="1"/>
    <x v="1"/>
    <s v="CAC. OFI23-00154710 / GFPU - 23 agosto 2023 Solicitud de información sobre las actas de la Junta Nacional de Bomberos celebradas entre 2017 y 2023. RespuestaSinRadicado "/>
    <s v="Carlos Armando López Barrera "/>
    <x v="1"/>
    <s v="GESTIÓN JURÍDICA "/>
    <x v="1"/>
    <n v="10"/>
    <s v="20231140244942  "/>
    <d v="2023-08-23T00:00:00"/>
    <m/>
    <d v="2023-10-05T00:00:00"/>
    <n v="31"/>
    <x v="39"/>
    <x v="0"/>
    <m/>
    <m/>
    <m/>
    <s v="Si"/>
    <s v="N/A"/>
    <m/>
  </r>
  <r>
    <x v="0"/>
    <x v="0"/>
    <x v="0"/>
    <s v="CLAUDIA BEATRIZ SERRANO AVELLA / CONTRALORIA GENERAL"/>
    <x v="1"/>
    <x v="1"/>
    <s v="CAC: Remite comunicación Apertura Proceso de Responsabilidad Fiscal N° 85112-2022-41158 y Solicitud Pruebas "/>
    <s v="Carlos Armando López Barrera "/>
    <x v="1"/>
    <s v="GESTIÓN JURÍDICA "/>
    <x v="1"/>
    <n v="10"/>
    <s v="20231140245012  "/>
    <d v="2023-08-23T00:00:00"/>
    <m/>
    <d v="2023-10-05T00:00:00"/>
    <n v="31"/>
    <x v="39"/>
    <x v="0"/>
    <m/>
    <m/>
    <m/>
    <m/>
    <m/>
    <m/>
  </r>
  <r>
    <x v="0"/>
    <x v="0"/>
    <x v="3"/>
    <s v="MARISOL LOPEZ  "/>
    <x v="0"/>
    <x v="4"/>
    <s v="CAC: Solicita el listado de escuelas de bomberos que cuentan con el aval de la DNBC y listado de bomberos de Colombia. "/>
    <s v="OLGA JIMENEZ GARCIA"/>
    <x v="2"/>
    <s v="EDUCACIÓN NACIONAL PARA BOMBEROS"/>
    <x v="4"/>
    <n v="10"/>
    <s v="20231140245082  "/>
    <d v="2023-08-23T00:00:00"/>
    <s v="N/A"/>
    <d v="2023-09-07T00:00:00"/>
    <n v="11"/>
    <x v="1"/>
    <x v="3"/>
    <s v="07-09-2023 11:55 AM_x0009_Archivar_x0009_OLGA JIMENEZ GARCIA_x0009_SE DA RESPUESTA POR CORREO ELECTRONICO Y SE ANEXA COPIA"/>
    <s v="N/A"/>
    <s v="N/A"/>
    <s v="Si"/>
    <s v="N/A"/>
    <s v="N/A"/>
  </r>
  <r>
    <x v="0"/>
    <x v="0"/>
    <x v="2"/>
    <s v="CIRO ROJAS OJEDA "/>
    <x v="0"/>
    <x v="2"/>
    <s v="CAC: Remite traslado por competencia de solicitud CIRO ROJAS OJEDA "/>
    <s v="Margodt Obando Beltrán "/>
    <x v="2"/>
    <s v="INSPECCIÓN, VIGILANCIA Y CONTROL"/>
    <x v="3"/>
    <n v="15"/>
    <s v="20231140245152  "/>
    <d v="2023-08-24T00:00:00"/>
    <n v="20232150094381"/>
    <d v="2023-09-14T00:00:00"/>
    <n v="15"/>
    <x v="14"/>
    <x v="1"/>
    <s v="14-09-2023 11:54 AM_x0009_Archivar_x0009_Margodt Obando Beltrán_x0009_Se envió por correo electrónico la respuesta el día 14 de septiembre del 2023."/>
    <m/>
    <m/>
    <m/>
    <m/>
    <m/>
  </r>
  <r>
    <x v="0"/>
    <x v="0"/>
    <x v="0"/>
    <s v="ROBERT DAZA GUEVARA / CONGRESO DE LA REPUBLICA"/>
    <x v="1"/>
    <x v="1"/>
    <s v="CAC. REITERACIÓN 2 SOLICITUD DE INSUMOS - PETICIÓN ID 180739 "/>
    <s v="GERMAN MAURICIO MARQUEZ RUIZ  "/>
    <x v="1"/>
    <s v="GESTIÓN JURÍDICA "/>
    <x v="6"/>
    <n v="5"/>
    <s v="20231140245232  "/>
    <d v="2023-08-24T00:00:00"/>
    <m/>
    <d v="2023-10-05T00:00:00"/>
    <n v="30"/>
    <x v="40"/>
    <x v="0"/>
    <s v="15-09-2023 13:56 PM_x0009_Archivar_x0009_GERMAN MAURICIO MARQUEZ RUIZ_x0009_Se dio respuesta remitiendo la infomacion solicitada por el congresita."/>
    <m/>
    <m/>
    <m/>
    <m/>
    <s v="Sin evidencia de respuesta"/>
  </r>
  <r>
    <x v="0"/>
    <x v="0"/>
    <x v="3"/>
    <s v="SEMA SAS SGTO. CARLOS HUMBERTO LOPEZ  "/>
    <x v="4"/>
    <x v="4"/>
    <s v="CAC: Solicita interpretación frente a lo que son escuelas de formación bomberil y los requisitos para estar reconocido como escuela. "/>
    <s v="Edgar Alexander Maya Lopez "/>
    <x v="2"/>
    <s v="EDUCACIÓN NACIONAL PARA BOMBEROS"/>
    <x v="5"/>
    <n v="30"/>
    <s v="20231140245272  "/>
    <d v="2023-08-24T00:00:00"/>
    <m/>
    <d v="2023-10-05T00:00:00"/>
    <n v="30"/>
    <x v="40"/>
    <x v="0"/>
    <m/>
    <m/>
    <m/>
    <m/>
    <m/>
    <m/>
  </r>
  <r>
    <x v="0"/>
    <x v="0"/>
    <x v="3"/>
    <s v="DORIAN MARTINEZ  "/>
    <x v="0"/>
    <x v="3"/>
    <s v="CAC. Solicitud de información - Resolución 3580 de 2007, bomberos oficiales de linea de fuego. "/>
    <s v="_x0009_Ronny Estiven Romero Velandia"/>
    <x v="2"/>
    <s v="FORMULACIÓN, ACTUALIZACIÓN ,ACOMPAÑAMINETO NORMATIVO Y OPERATIVO "/>
    <x v="3"/>
    <n v="15"/>
    <s v="20231140245342  "/>
    <d v="2023-08-25T00:00:00"/>
    <n v="20232110094651"/>
    <d v="2023-10-05T00:00:00"/>
    <n v="29"/>
    <x v="23"/>
    <x v="0"/>
    <s v="20-09-2023 15:06 PM_x0009_Archivar_x0009_Ronny Estiven Romero Velandia_x0009_se envió el oficio el 15 de septiembre de 2023"/>
    <d v="2023-09-20T00:00:00"/>
    <s v="Pdf"/>
    <s v="Si"/>
    <s v="N/A"/>
    <s v="Se remite la respuesta vía correo electrónico"/>
  </r>
  <r>
    <x v="0"/>
    <x v="0"/>
    <x v="3"/>
    <s v="DUDAMEL GARCIA  "/>
    <x v="0"/>
    <x v="3"/>
    <s v="CAC: Solicitud información rendición de cuentas por parte de los cuerpos de bomberos  "/>
    <s v="Andrea Bibiana Castañeda Durán  "/>
    <x v="2"/>
    <s v="FORMULACIÓN, ACTUALIZACIÓN ,ACOMPAÑAMINETO NORMATIVO Y OPERATIVO "/>
    <x v="3"/>
    <n v="15"/>
    <s v="20231140245442  "/>
    <d v="2023-08-25T00:00:00"/>
    <m/>
    <d v="2023-10-05T00:00:00"/>
    <n v="29"/>
    <x v="23"/>
    <x v="0"/>
    <m/>
    <m/>
    <m/>
    <m/>
    <m/>
    <m/>
  </r>
  <r>
    <x v="0"/>
    <x v="0"/>
    <x v="10"/>
    <s v="LISSETH ALEJANDRA SANCHEZ ORJUELA  CBV ZIPAQUIRA"/>
    <x v="2"/>
    <x v="5"/>
    <s v="CAC: Solicita información respecto al documento para la evaluación de los componentes K9 y escuelas avaladas en esta temática.  "/>
    <s v="TATIANA HERRERA  "/>
    <x v="2"/>
    <s v="FORTALECIMIENTO BOMBERIL PARA LA RESPUESTA "/>
    <x v="2"/>
    <n v="15"/>
    <s v="20231140245472  "/>
    <d v="2023-08-25T00:00:00"/>
    <n v="20232130094141"/>
    <d v="2023-09-08T00:00:00"/>
    <n v="10"/>
    <x v="17"/>
    <x v="1"/>
    <s v="11-09-2023 10:45 AM_x0009_Archivar_x0009_TATIANA HERRERA_x0009_Se da respuesta a través del correo respuestas atención ciudadano con oficio DNBC No. 20232130094141 el día 08/09/2023."/>
    <d v="2023-09-08T00:00:00"/>
    <s v="Pdf"/>
    <s v="Si"/>
    <s v="N/A"/>
    <s v="N/A"/>
  </r>
  <r>
    <x v="0"/>
    <x v="0"/>
    <x v="10"/>
    <s v="LISSETH ALEJANDRA SANCHEZ ORJUELA  CBV ZIPAQUIRA"/>
    <x v="2"/>
    <x v="5"/>
    <s v="CAC: Solicita concepto técnico, operativo y jurídico con respecto a formar parte de varios equipos especializados al tiempo. "/>
    <s v="ANDRES FERNANDO RODRIGUEZ AGUDELO 2"/>
    <x v="2"/>
    <s v="FORMULACIÓN, ACTUALIZACIÓN ,ACOMPAÑAMINETO NORMATIVO Y OPERATIVO "/>
    <x v="5"/>
    <n v="30"/>
    <s v="20231140245502  "/>
    <d v="2023-08-25T00:00:00"/>
    <m/>
    <d v="2023-10-05T00:00:00"/>
    <n v="29"/>
    <x v="23"/>
    <x v="2"/>
    <m/>
    <m/>
    <m/>
    <m/>
    <m/>
    <m/>
  </r>
  <r>
    <x v="0"/>
    <x v="0"/>
    <x v="1"/>
    <s v="COORDINACION DEPARTAMENTAL DE GESTION DEL RIESGO DE DESASTRES  "/>
    <x v="2"/>
    <x v="3"/>
    <s v="CAC. Oficio: 2023EE09638- Traslado Respuesta a Solicitud  "/>
    <s v="Carlos Armando López Barrera "/>
    <x v="1"/>
    <s v="GESTIÓN JURÍDICA "/>
    <x v="2"/>
    <n v="15"/>
    <s v="20231140245552  "/>
    <d v="2023-08-25T00:00:00"/>
    <m/>
    <d v="2023-10-05T00:00:00"/>
    <n v="29"/>
    <x v="23"/>
    <x v="0"/>
    <m/>
    <m/>
    <m/>
    <m/>
    <m/>
    <m/>
  </r>
  <r>
    <x v="0"/>
    <x v="0"/>
    <x v="0"/>
    <s v="SEBASTIAN CAMILO CARRANZA TOVAR DIRECTOR CAMBIO CLIMATICO "/>
    <x v="1"/>
    <x v="0"/>
    <s v="CAC: Remite oficio referente a la estandarización de estadísticas en incendios forestales. "/>
    <s v="Juan Carlos Puerto Prieto "/>
    <x v="2"/>
    <s v="COORDINACIÓN OPERATIVA"/>
    <x v="5"/>
    <n v="30"/>
    <s v="20231140245582  "/>
    <d v="2023-08-25T00:00:00"/>
    <m/>
    <d v="2023-10-05T00:00:00"/>
    <n v="29"/>
    <x v="23"/>
    <x v="2"/>
    <m/>
    <m/>
    <m/>
    <m/>
    <m/>
    <m/>
  </r>
  <r>
    <x v="0"/>
    <x v="0"/>
    <x v="3"/>
    <s v="HELBER ALFONSO SUAREZ VARGAS "/>
    <x v="0"/>
    <x v="3"/>
    <s v="CAC. Petición aclaración de obligatoriedad en cumplimiento de la R 0256 "/>
    <s v="Jairo Eduardo Páez Piñeros  "/>
    <x v="2"/>
    <s v="EDUCACIÓN NACIONAL PARA BOMBEROS"/>
    <x v="5"/>
    <n v="30"/>
    <s v="20231140245802  "/>
    <d v="2023-08-28T00:00:00"/>
    <n v="20232140094191"/>
    <d v="2023-09-11T00:00:00"/>
    <n v="10"/>
    <x v="17"/>
    <x v="1"/>
    <s v="06-09-2023 10:58 AM_x0009_Archivar_x0009_Jairo Eduardo Páez Piñeros_x0009_Se da respuesta con radicado 20232140094191"/>
    <d v="2023-09-11T00:00:00"/>
    <s v="Pdf"/>
    <s v="Si"/>
    <s v="N/A"/>
    <s v="N/A"/>
  </r>
  <r>
    <x v="0"/>
    <x v="0"/>
    <x v="16"/>
    <s v="CUERPO DE BOMBEROS VOLUNTARIOS DE SANTA CRUZ DE MOMPOX  "/>
    <x v="2"/>
    <x v="0"/>
    <s v="CAC. Documentos entregados en Bogota a la DNBC por el señor Yesid Sánchez, Excomandante del CBV Santa Cruz de Mompox. "/>
    <s v="JUAN JOSE MALVEHY GARCIA  "/>
    <x v="2"/>
    <s v="INSPECCIÓN, VIGILANCIA Y CONTROL"/>
    <x v="2"/>
    <n v="15"/>
    <s v="20231140245822  "/>
    <d v="2023-08-28T00:00:00"/>
    <m/>
    <d v="2023-10-05T00:00:00"/>
    <n v="28"/>
    <x v="41"/>
    <x v="0"/>
    <m/>
    <m/>
    <m/>
    <m/>
    <m/>
    <m/>
  </r>
  <r>
    <x v="0"/>
    <x v="0"/>
    <x v="3"/>
    <s v="DIEGO DUARTE NEXARTE "/>
    <x v="0"/>
    <x v="0"/>
    <s v="CAC: Solicita el listado de cuerpos de bomberos vigente para capacitación y entrenamiento de Brigadas de emergencia conforme a resolución 0256 de 2014.  "/>
    <s v="_x0009_Jairo Eduardo Páez Piñeros"/>
    <x v="2"/>
    <s v="EDUCACIÓN NACIONAL PARA BOMBEROS"/>
    <x v="4"/>
    <n v="10"/>
    <s v="20231140245832  "/>
    <d v="2023-08-28T00:00:00"/>
    <s v="N/A"/>
    <d v="2023-08-30T00:00:00"/>
    <n v="2"/>
    <x v="38"/>
    <x v="1"/>
    <s v="30-08-2023 15:31 PM_x0009_Archivar_x0009_Jairo Eduardo Páez Piñeros_x0009_Se da respuesta por correo electrónico se deja evidencia en digital"/>
    <s v="N/A"/>
    <s v="N/A"/>
    <s v="Si"/>
    <s v="N/A"/>
    <s v="Sin radicado de salida"/>
  </r>
  <r>
    <x v="0"/>
    <x v="0"/>
    <x v="10"/>
    <s v="CHRISTIAN DAVID QUIROGA MÈNDEZ "/>
    <x v="0"/>
    <x v="4"/>
    <s v="CAC: Solicita certificación de trayectoria como bombero voluntario. "/>
    <s v="_x0009_Luis Alberto Valencia Pulido"/>
    <x v="2"/>
    <s v="COORDINACIÓN OPERATIVA"/>
    <x v="3"/>
    <n v="15"/>
    <s v="20231140245852  "/>
    <d v="2023-08-28T00:00:00"/>
    <m/>
    <d v="2023-10-05T00:00:00"/>
    <n v="28"/>
    <x v="41"/>
    <x v="0"/>
    <s v="30-08-2023 14:48 PM_x0009_Archivar_x0009_Luis Alberto Valencia Pulido_x0009_Se da respuesta mediante correo electronico el dia 30/08/2023"/>
    <s v="N/A"/>
    <s v="N/A"/>
    <s v="N/A"/>
    <s v="N/A"/>
    <s v="Sin evidencia de respuesta"/>
  </r>
  <r>
    <x v="0"/>
    <x v="0"/>
    <x v="14"/>
    <s v="ASISTENTE COMANDANTE BOMBEROS POPAYAN  "/>
    <x v="2"/>
    <x v="2"/>
    <s v="Solicitud información Radicado No. 20221140204982, referente al trámite para reposición de carnet extraviados "/>
    <s v="Edwin Alfonso Zamora Oyola "/>
    <x v="2"/>
    <s v="GESTIÓN DE TECNOLOGÍA E INFORMACIÓN "/>
    <x v="2"/>
    <n v="15"/>
    <s v="20231140245862  "/>
    <d v="2023-08-28T00:00:00"/>
    <m/>
    <d v="2023-10-05T00:00:00"/>
    <n v="28"/>
    <x v="41"/>
    <x v="0"/>
    <m/>
    <m/>
    <m/>
    <m/>
    <m/>
    <m/>
  </r>
  <r>
    <x v="0"/>
    <x v="0"/>
    <x v="3"/>
    <s v="CLAUDIO COLMENARES  "/>
    <x v="0"/>
    <x v="4"/>
    <s v="CAC: Solicita información para la validación y registro ante la DNBC del título Técnico por competencia laboral en bomberos. "/>
    <s v="Edgar Alexander Maya Lopez "/>
    <x v="2"/>
    <s v="EDUCACIÓN NACIONAL PARA BOMBEROS"/>
    <x v="3"/>
    <n v="15"/>
    <s v="20231140245892  "/>
    <d v="2023-08-28T00:00:00"/>
    <s v="N/A"/>
    <d v="2023-09-08T00:00:00"/>
    <n v="9"/>
    <x v="5"/>
    <x v="1"/>
    <s v="08-09-2023 08:29 AM_x0009_Archivar_x0009_Edgar Alexander Maya Lopez_x0009_Se responde por correo electrónico se deja evidencia en digital"/>
    <s v="N/A"/>
    <s v="N/A"/>
    <s v="Si"/>
    <s v="N/A"/>
    <s v="Sin radicado de salida"/>
  </r>
  <r>
    <x v="0"/>
    <x v="0"/>
    <x v="9"/>
    <s v="JESUS MANUEL CASTRO CAICEDO "/>
    <x v="0"/>
    <x v="2"/>
    <s v="CAC. Anexo al documento 20231140237022  "/>
    <s v="Margodt Obando Beltran"/>
    <x v="2"/>
    <s v="INSPECCIÓN, VIGILANCIA Y CONTROL"/>
    <x v="2"/>
    <n v="15"/>
    <s v="20231140245912  "/>
    <d v="2023-08-28T00:00:00"/>
    <m/>
    <d v="2023-10-05T00:00:00"/>
    <n v="28"/>
    <x v="41"/>
    <x v="0"/>
    <m/>
    <m/>
    <m/>
    <m/>
    <m/>
    <m/>
  </r>
  <r>
    <x v="0"/>
    <x v="0"/>
    <x v="3"/>
    <s v="YEISON RAFAEL DE LA CRUZ BERRIO "/>
    <x v="0"/>
    <x v="0"/>
    <s v="CAC. Mi estado actual como unidad de bomberos voluntarios "/>
    <s v="KEYLA YESENIA CORTES RODRIGUEZ "/>
    <x v="2"/>
    <s v="COORDINACIÓN OPERATIVA"/>
    <x v="3"/>
    <n v="15"/>
    <s v="20231140245922  "/>
    <d v="2023-08-28T00:00:00"/>
    <n v="20232120093991"/>
    <d v="2023-10-05T00:00:00"/>
    <n v="28"/>
    <x v="41"/>
    <x v="0"/>
    <s v="25-09-2023 10:31 AM_x0009_Archivar_x0009_KEYLA YESENIA CORTES RODRIGUEZ_x0009_Se da respuesta para fines pertinentes, vía correo electrónico de respuesta atención ciudadano."/>
    <m/>
    <m/>
    <m/>
    <m/>
    <s v="Sin evidencia de respuesta"/>
  </r>
  <r>
    <x v="0"/>
    <x v="0"/>
    <x v="19"/>
    <s v="LUIS BOMBERO  "/>
    <x v="0"/>
    <x v="2"/>
    <s v="CAC: Denuncia por irregularidad en ascensos y grados delegación departamental de Caldas "/>
    <s v="Arbey Hernan Trujillo Mendez "/>
    <x v="2"/>
    <s v="INSPECCIÓN, VIGILANCIA Y CONTROL"/>
    <x v="3"/>
    <n v="15"/>
    <s v="20231140245952  "/>
    <d v="2023-08-28T00:00:00"/>
    <n v="20232150094051"/>
    <d v="2023-09-13T00:00:00"/>
    <n v="12"/>
    <x v="6"/>
    <x v="1"/>
    <s v="18-09-2023 11:01 AM_x0009_Archivar_x0009_Arbey Hernan Trujillo Mendez_x0009_Se da respuesta a través del correo respuestas atención ciudadano con oficio DNBC No. 20232150094051 el día 13/09/2023"/>
    <d v="2023-09-18T00:00:00"/>
    <s v="Pdf"/>
    <s v="N/A"/>
    <s v="N/A"/>
    <s v="No se carga evidencia de respuesta pero se confirma en correo de respuestas de la DNBC"/>
  </r>
  <r>
    <x v="0"/>
    <x v="0"/>
    <x v="3"/>
    <s v="PAOLA BURGOS HERAZO "/>
    <x v="0"/>
    <x v="0"/>
    <s v="CAC: Remite derecho de petición solicitando información del protocolo de atención a personas por picaduras de avispas africanas. "/>
    <s v="Edgar Alexander Maya Lopez "/>
    <x v="2"/>
    <s v="EDUCACIÓN NACIONAL PARA BOMBEROS"/>
    <x v="4"/>
    <n v="10"/>
    <s v="20231140245982  "/>
    <d v="2023-08-29T00:00:00"/>
    <s v="N/A"/>
    <d v="2023-09-08T00:00:00"/>
    <n v="8"/>
    <x v="18"/>
    <x v="1"/>
    <s v="08-09-2023 08:57 AM_x0009_Archivar_x0009_Edgar Alexander Maya Lopez_x0009_Se da respuesta por correo electrónico se deja evidencia en digital"/>
    <s v="N/A"/>
    <s v="N/A"/>
    <s v="Si"/>
    <s v="N/A"/>
    <s v="Sin radicado de salida"/>
  </r>
  <r>
    <x v="0"/>
    <x v="0"/>
    <x v="0"/>
    <s v="SEGUROS BOLIVAR  "/>
    <x v="4"/>
    <x v="1"/>
    <s v="SM. Derecho de petición - Solicitud de devolución del pago de lo no debido "/>
    <s v="Miguel Ángel Franco Torres "/>
    <x v="0"/>
    <s v="GESTIÓN FINANCIERA "/>
    <x v="2"/>
    <n v="15"/>
    <s v="20231140246082  "/>
    <d v="2023-08-29T00:00:00"/>
    <m/>
    <d v="2023-10-05T00:00:00"/>
    <n v="27"/>
    <x v="42"/>
    <x v="0"/>
    <s v="13-09-2023 09:02 AM_x0009_Archivar_x0009_Miguel Ángel Franco Torres_x0009_El día 12 de septiembre de 2023, siendo las 10:58 AM, se envió correo a Seguros Bolívar, solicitando: Oficio de Seguros Bolívar, afirmando que no se ha recibido ninguna otra solicitud sobre dicha solicitud, ni ha recibido pago alguno por este mismo concepto (Archivo en PDF) Este documento es necesario para el trámite de devolución con el Ministerio de Hacienda. lina.omaira.gonzalez@segurosbolivar.com, gerson.nunez@segurosbolivar.com, jennifer.castillo@segurosbolivar.com con copia a hamilton.campos@minhacienda.gov.co y funcionarios Financiera."/>
    <m/>
    <m/>
    <m/>
    <m/>
    <s v="Sin evidencia de respuesta"/>
  </r>
  <r>
    <x v="0"/>
    <x v="0"/>
    <x v="5"/>
    <s v="EDUAR FIERRO PEÑA  "/>
    <x v="0"/>
    <x v="0"/>
    <s v="CAC: Solicita copia de la expedición de la Resolución de ascenso "/>
    <s v="ANDRES FERNANDO RODRIGUEZ AGUDELO 2"/>
    <x v="2"/>
    <s v="FORMULACIÓN, ACTUALIZACIÓN ,ACOMPAÑAMINETO NORMATIVO Y OPERATIVO "/>
    <x v="4"/>
    <n v="10"/>
    <s v="20231140246132  "/>
    <d v="2023-08-29T00:00:00"/>
    <m/>
    <d v="2023-10-05T00:00:00"/>
    <n v="27"/>
    <x v="42"/>
    <x v="0"/>
    <m/>
    <m/>
    <m/>
    <m/>
    <m/>
    <m/>
  </r>
  <r>
    <x v="0"/>
    <x v="0"/>
    <x v="5"/>
    <s v="AURA TERESA BRAVO CORTES /  procuraduria departamental"/>
    <x v="3"/>
    <x v="2"/>
    <s v="CAC: Remito quejas presentadas por los señores DAGOBERTO LEON MURCIA y ALBERTO AGUDELO SAENZ. "/>
    <s v="Jorge Fabian Rodriguez Hincapie "/>
    <x v="2"/>
    <s v="FORMULACIÓN, ACTUALIZACIÓN ,ACOMPAÑAMINETO NORMATIVO Y OPERATIVO "/>
    <x v="3"/>
    <n v="15"/>
    <s v="20231140246142  "/>
    <d v="2023-08-29T00:00:00"/>
    <s v="_x0009_20232110094221"/>
    <d v="2023-09-13T00:00:00"/>
    <n v="11"/>
    <x v="1"/>
    <x v="1"/>
    <s v="13-09-2023 12:40 PM_x0009_Archivar_x0009_Jorge Fabian Rodriguez Hincapie_x0009_Se notifica el radicado a los 13 días de septiembre de 2023."/>
    <d v="2023-09-13T00:00:00"/>
    <s v="Pdf"/>
    <s v="Si"/>
    <s v="N/A"/>
    <s v="N/A"/>
  </r>
  <r>
    <x v="0"/>
    <x v="0"/>
    <x v="7"/>
    <s v="RANDY MIGUEL LEGUIZAMON BENITEZ "/>
    <x v="3"/>
    <x v="4"/>
    <s v="CAC: Solicita información o capacitación virtual para el cumplimiento de los estándares técnicos y operativos necesaria para la creación del CUERPO DE BOMBEROS en el Municipio de Maripi. "/>
    <s v="Edgar Alexander Maya Lopez "/>
    <x v="2"/>
    <s v="EDUCACIÓN NACIONAL PARA BOMBEROS"/>
    <x v="2"/>
    <n v="15"/>
    <s v="20231140246162  "/>
    <d v="2023-08-29T00:00:00"/>
    <m/>
    <d v="2023-10-05T00:00:00"/>
    <n v="27"/>
    <x v="42"/>
    <x v="0"/>
    <m/>
    <m/>
    <m/>
    <m/>
    <m/>
    <m/>
  </r>
  <r>
    <x v="0"/>
    <x v="0"/>
    <x v="5"/>
    <s v="CUERPO DE BOMBEROS VOLUNTARIOS DE LA UNION VALLE  "/>
    <x v="2"/>
    <x v="3"/>
    <s v="CAC. SOLICITUD DE EXPEDICIÓN RESOLUCIÓN DE ASCENSO "/>
    <s v="ANDRES FERNANDO RODRIGUEZ AGUDELO 2"/>
    <x v="2"/>
    <s v="FORMULACIÓN, ACTUALIZACIÓN ,ACOMPAÑAMINETO NORMATIVO Y OPERATIVO "/>
    <x v="4"/>
    <n v="10"/>
    <s v="20231140246222  "/>
    <d v="2023-08-29T00:00:00"/>
    <m/>
    <d v="2023-10-05T00:00:00"/>
    <n v="27"/>
    <x v="42"/>
    <x v="0"/>
    <m/>
    <m/>
    <m/>
    <m/>
    <m/>
    <m/>
  </r>
  <r>
    <x v="0"/>
    <x v="0"/>
    <x v="12"/>
    <s v="VEEDURIA DE GALAPA CIUDADANA  "/>
    <x v="4"/>
    <x v="2"/>
    <s v="CAC. PETICIÓN DOCUMENTOS VEEDURÍA GALAPA "/>
    <s v="Massiel Mendez"/>
    <x v="2"/>
    <s v="INSPECCIÓN, VIGILANCIA Y CONTROL"/>
    <x v="3"/>
    <n v="15"/>
    <s v="20231140246232  "/>
    <d v="2023-08-29T00:00:00"/>
    <m/>
    <d v="2023-10-05T00:00:00"/>
    <n v="27"/>
    <x v="42"/>
    <x v="0"/>
    <m/>
    <m/>
    <m/>
    <m/>
    <m/>
    <m/>
  </r>
  <r>
    <x v="0"/>
    <x v="0"/>
    <x v="6"/>
    <s v="LORENA LOZANO RIVEROS "/>
    <x v="2"/>
    <x v="3"/>
    <s v="CAC: Solicitud información, aclaración vinculación a la institución y validez de grado. "/>
    <s v="ANDRES FERNANDO RODRIGUEZ AGUDELO 2"/>
    <x v="2"/>
    <s v="FORMULACIÓN, ACTUALIZACIÓN ,ACOMPAÑAMINETO NORMATIVO Y OPERATIVO "/>
    <x v="5"/>
    <n v="30"/>
    <s v="20231140246312  "/>
    <d v="2023-08-29T00:00:00"/>
    <m/>
    <d v="2023-10-05T00:00:00"/>
    <n v="27"/>
    <x v="42"/>
    <x v="2"/>
    <m/>
    <m/>
    <m/>
    <m/>
    <m/>
    <m/>
  </r>
  <r>
    <x v="0"/>
    <x v="0"/>
    <x v="0"/>
    <s v="LUIS CARLOS MOSQUERA FLOREZ "/>
    <x v="4"/>
    <x v="6"/>
    <s v="CAC: Solicita certificado y/o convenio de ayuda mutua. "/>
    <s v="ANDRES FERNANDO RODRIGUEZ AGUDELO 2"/>
    <x v="2"/>
    <s v="FORMULACIÓN, ACTUALIZACIÓN ,ACOMPAÑAMINETO NORMATIVO Y OPERATIVO "/>
    <x v="2"/>
    <n v="15"/>
    <s v="20231140246342  "/>
    <d v="2023-08-29T00:00:00"/>
    <m/>
    <d v="2023-10-05T00:00:00"/>
    <n v="27"/>
    <x v="42"/>
    <x v="0"/>
    <m/>
    <m/>
    <m/>
    <m/>
    <m/>
    <m/>
  </r>
  <r>
    <x v="0"/>
    <x v="0"/>
    <x v="6"/>
    <s v="CARLOS EDUARDO MEJIA QUESADA "/>
    <x v="3"/>
    <x v="0"/>
    <s v="CAC. Solicitud de registro histórico de incendios detallado para el departamento del Tolima - Periodo 2012 - 2021 "/>
    <s v="KEYLA YESENIA CORTES RODRIGUEZ "/>
    <x v="2"/>
    <s v="COORDINACIÓN OPERATIVA"/>
    <x v="4"/>
    <n v="10"/>
    <s v="20231140246412  "/>
    <d v="2023-08-30T00:00:00"/>
    <n v="20232120094871"/>
    <d v="2023-10-05T00:00:00"/>
    <n v="26"/>
    <x v="24"/>
    <x v="0"/>
    <s v="25-09-2023 10:32 AM_x0009_Archivar_x0009_KEYLA YESENIA CORTES RODRIGUEZ_x0009_Se da respuesta para fines pertinentes"/>
    <d v="2023-09-18T00:00:00"/>
    <s v="Correo"/>
    <s v="Si"/>
    <s v="N/A"/>
    <s v="Se remite la respuesta vía correo electrónico"/>
  </r>
  <r>
    <x v="0"/>
    <x v="0"/>
    <x v="19"/>
    <s v="FELIPE GONZALEZ ZAPATA "/>
    <x v="0"/>
    <x v="0"/>
    <s v="CAC. Solicitud de información - Número de unidades bomberiles en Colombia "/>
    <s v="KEYLA YESENIA CORTES RODRIGUEZ "/>
    <x v="2"/>
    <s v="COORDINACIÓN OPERATIVA"/>
    <x v="4"/>
    <n v="10"/>
    <s v="20231140246422  "/>
    <d v="2023-08-30T00:00:00"/>
    <n v="20232120094081"/>
    <d v="2023-10-05T00:00:00"/>
    <n v="26"/>
    <x v="24"/>
    <x v="0"/>
    <s v="25-09-2023 10:32 AM_x0009_Archivar_x0009_KEYLA YESENIA CORTES RODRIGUEZ_x0009_Se da respuesta para fines pertinentes."/>
    <d v="2023-09-08T00:00:00"/>
    <m/>
    <m/>
    <m/>
    <s v="Sin evidencia de envío respuesta"/>
  </r>
  <r>
    <x v="0"/>
    <x v="0"/>
    <x v="1"/>
    <s v="CUERPO DE BOMBEROS VOLUNTARIOS DE YARUMAL  "/>
    <x v="2"/>
    <x v="4"/>
    <s v="CAC. Solicitud de constancia - Condiciones de CBV de Yarumal para el desarrollo de capacitaciones. "/>
    <s v="Edgar Alexander Maya Lopez "/>
    <x v="2"/>
    <s v="EDUCACIÓN NACIONAL PARA BOMBEROS"/>
    <x v="2"/>
    <n v="15"/>
    <s v="20231140246432  "/>
    <d v="2023-08-30T00:00:00"/>
    <s v="N/A"/>
    <d v="2023-10-05T00:00:00"/>
    <n v="26"/>
    <x v="24"/>
    <x v="3"/>
    <s v="21-09-2023 11:09 AM_x0009_Archivar_x0009_Edgar Alexander Maya Lopez_x0009_Se da respuesta por correo electronico"/>
    <d v="2023-09-21T00:00:00"/>
    <s v="Correo"/>
    <s v="Si"/>
    <s v="N/A"/>
    <s v="Se remite la respuesta vía correo electrónico"/>
  </r>
  <r>
    <x v="0"/>
    <x v="0"/>
    <x v="0"/>
    <s v="JUAN PABLO GUDIÑO VALENCIA "/>
    <x v="1"/>
    <x v="1"/>
    <s v="CAC: Solicita información sobre cuántos teletrabajadores tiene la entidad. "/>
    <s v="SANTIAGO GARCIA H "/>
    <x v="0"/>
    <s v="GESTIÓN TALENTO HUMANO "/>
    <x v="4"/>
    <n v="10"/>
    <s v="20231140246462  "/>
    <d v="2023-08-30T00:00:00"/>
    <m/>
    <d v="2023-10-05T00:00:00"/>
    <n v="26"/>
    <x v="24"/>
    <x v="0"/>
    <m/>
    <m/>
    <m/>
    <m/>
    <m/>
    <m/>
  </r>
  <r>
    <x v="0"/>
    <x v="0"/>
    <x v="0"/>
    <s v="MAURICIO DELGADO PERDOMO "/>
    <x v="0"/>
    <x v="4"/>
    <s v="CAC: Derecho de petición relacionada con la solicitud con radicado No. 20231140241912. "/>
    <s v="ALFREDO JOSE FLOREZ OTERO "/>
    <x v="2"/>
    <s v="GESTIÓN CONTRACTUAL "/>
    <x v="4"/>
    <n v="10"/>
    <s v="20231140246512  "/>
    <d v="2023-08-30T00:00:00"/>
    <m/>
    <d v="2023-10-05T00:00:00"/>
    <n v="26"/>
    <x v="24"/>
    <x v="0"/>
    <m/>
    <m/>
    <m/>
    <m/>
    <m/>
    <m/>
  </r>
  <r>
    <x v="0"/>
    <x v="0"/>
    <x v="0"/>
    <s v="JUAN DANIEL PEÑUELA CALVACHE /  CONGRESO DE LA REPUBLICA"/>
    <x v="1"/>
    <x v="1"/>
    <s v="CAC: DERECHO DE PETICIÓN "/>
    <s v="ALFREDO JOSE FLOREZ OTERO "/>
    <x v="0"/>
    <s v="GESTIÓN CONTRACTUAL "/>
    <x v="6"/>
    <n v="5"/>
    <s v="20231140246532  "/>
    <d v="2023-08-31T00:00:00"/>
    <m/>
    <d v="2023-10-05T00:00:00"/>
    <n v="25"/>
    <x v="43"/>
    <x v="0"/>
    <m/>
    <m/>
    <m/>
    <m/>
    <m/>
    <m/>
  </r>
  <r>
    <x v="0"/>
    <x v="0"/>
    <x v="2"/>
    <s v="CUERPO DE BOMBEROS VOLUNTARIOS DE GUAPOTA SANTANDER  "/>
    <x v="2"/>
    <x v="4"/>
    <s v="CAC. Solicitud de concepto- CBV Guapota (Sder) "/>
    <s v="Edgar Alexander Maya Lopez "/>
    <x v="2"/>
    <s v="EDUCACIÓN NACIONAL PARA BOMBEROS"/>
    <x v="5"/>
    <n v="30"/>
    <s v="20231140246572  "/>
    <d v="2023-08-31T00:00:00"/>
    <m/>
    <d v="2023-10-05T00:00:00"/>
    <n v="25"/>
    <x v="43"/>
    <x v="2"/>
    <m/>
    <m/>
    <m/>
    <m/>
    <m/>
    <m/>
  </r>
  <r>
    <x v="0"/>
    <x v="0"/>
    <x v="3"/>
    <s v="DORIAN MARTINEZ  "/>
    <x v="0"/>
    <x v="3"/>
    <s v="CAC: Solicita Información sobre ascensos "/>
    <s v="Jorge Fabian Rodriguez Hincapie "/>
    <x v="2"/>
    <s v="FORMULACIÓN, ACTUALIZACIÓN ,ACOMPAÑAMINETO NORMATIVO Y OPERATIVO "/>
    <x v="5"/>
    <n v="30"/>
    <s v="20231140246592  "/>
    <d v="2023-08-31T00:00:00"/>
    <n v="20232110094661"/>
    <d v="2023-10-05T00:00:00"/>
    <n v="25"/>
    <x v="43"/>
    <x v="1"/>
    <s v="20-09-2023 15:36 PM_x0009_Archivar_x0009_Ronny Estiven Romero Velandia_x0009_se envió oficio a los 15 días de septiembre de 2023"/>
    <d v="2023-09-20T00:00:00"/>
    <s v="Pdf"/>
    <s v="Si"/>
    <s v="N/A"/>
    <s v="Se remite la respuesta vía correo electrónico"/>
  </r>
  <r>
    <x v="0"/>
    <x v="0"/>
    <x v="24"/>
    <s v="NANCY JANETH MAIGUAL LUNA  "/>
    <x v="4"/>
    <x v="3"/>
    <s v="CAC: REMITE PETICIÓN DE CONSULTA - INSPECCIONES Y CERTIFICADOS DE SEGURIDAD HUMANA "/>
    <s v="ANDRES FERNANDO RODRIGUEZ AGUDELO 2"/>
    <x v="2"/>
    <s v="FORMULACIÓN, ACTUALIZACIÓN ,ACOMPAÑAMINETO NORMATIVO Y OPERATIVO "/>
    <x v="2"/>
    <n v="15"/>
    <s v="20231140246632  "/>
    <d v="2023-08-31T00:00:00"/>
    <s v="_x0009_20232110094061"/>
    <d v="2023-09-05T00:00:00"/>
    <n v="3"/>
    <x v="28"/>
    <x v="1"/>
    <s v="14-09-2023 13:44 PM_x0009_Archivar_x0009_ANDRES FERNANDO RODRIGUEZ AGUDELO 2_x0009_El oficio fue enviado el 8 de septiembre de 2023"/>
    <s v="14/069/2023"/>
    <s v="Pdf"/>
    <s v="Si"/>
    <s v="N/A"/>
    <s v="N/A"/>
  </r>
  <r>
    <x v="0"/>
    <x v="0"/>
    <x v="3"/>
    <s v="SONIA MARITZA MENA SOLARTE  "/>
    <x v="0"/>
    <x v="4"/>
    <s v="CAC: SOLICITUD INFORMACIÓN Y ACLARACIÓN CERTIFICADO CURSO ESAP BOMBERO SONIA MARITZA MENA SOLARTE "/>
    <s v="Edgar Alexander Maya Lopez "/>
    <x v="2"/>
    <s v="EDUCACIÓN NACIONAL PARA BOMBEROS"/>
    <x v="3"/>
    <n v="15"/>
    <s v="20231140246692  "/>
    <d v="2023-08-31T00:00:00"/>
    <s v="N/A"/>
    <d v="2023-09-08T00:00:00"/>
    <n v="6"/>
    <x v="4"/>
    <x v="1"/>
    <s v="08-09-2023 10:22 AM_x0009_Archivar_x0009_Edgar Alexander Maya Lopez_x0009_Se responde por correo electrónico se deja evidencia en digital"/>
    <s v="N/A"/>
    <s v="N/A"/>
    <s v="Si"/>
    <s v="N/A"/>
    <s v="N/A"/>
  </r>
  <r>
    <x v="0"/>
    <x v="0"/>
    <x v="13"/>
    <s v="JADER MANUEL DIAZ POLO "/>
    <x v="2"/>
    <x v="2"/>
    <s v="CAC: Solicita información sobre el radicado No.20231140232732.  "/>
    <s v="Rubén Darío Rincón Sanchez "/>
    <x v="2"/>
    <s v="INSPECCIÓN, VIGILANCIA Y CONTROL"/>
    <x v="4"/>
    <n v="10"/>
    <s v="20231140246732  "/>
    <d v="2023-08-31T00:00:00"/>
    <m/>
    <d v="2023-10-05T00:00:00"/>
    <n v="25"/>
    <x v="43"/>
    <x v="0"/>
    <m/>
    <m/>
    <m/>
    <m/>
    <m/>
    <m/>
  </r>
  <r>
    <x v="0"/>
    <x v="0"/>
    <x v="3"/>
    <s v="CLAUDIA BLANCO  "/>
    <x v="0"/>
    <x v="3"/>
    <s v="CAC: Solicita información sobre la norma técnica de las características de señalización que deben tener los extintores  "/>
    <s v="Edgar Alexander Maya Lopez "/>
    <x v="2"/>
    <s v="EDUCACIÓN NACIONAL PARA BOMBEROS"/>
    <x v="3"/>
    <n v="15"/>
    <s v="20231140246802  "/>
    <d v="2023-08-31T00:00:00"/>
    <m/>
    <d v="2023-09-06T00:00:00"/>
    <n v="4"/>
    <x v="20"/>
    <x v="1"/>
    <s v="06-09-2023 14:47 PM_x0009_Archivar_x0009_Edgar Alexander Maya Lopez_x0009_Se da respuesta por correo electrónico se deja evidencia en digital"/>
    <s v="N/A"/>
    <s v="N/A"/>
    <s v="Si"/>
    <s v="N/A"/>
    <s v="N/A"/>
  </r>
  <r>
    <x v="0"/>
    <x v="0"/>
    <x v="10"/>
    <s v="ANGELA JIMENEZ GRUPO TOOL CRAFT "/>
    <x v="4"/>
    <x v="3"/>
    <s v="CAC: REMITE DERECHO DE PETICIÓN "/>
    <s v="Edgar Alexander Maya Lopez "/>
    <x v="2"/>
    <s v="EDUCACIÓN NACIONAL PARA BOMBEROS"/>
    <x v="2"/>
    <n v="15"/>
    <s v="20231140246842  "/>
    <d v="2023-08-31T00:00:00"/>
    <s v="_x0009_20232140094451"/>
    <d v="2023-10-05T00:00:00"/>
    <n v="25"/>
    <x v="43"/>
    <x v="0"/>
    <s v="08-09-2023 17:11 PM_x0009_Archivar_x0009_Jairo Eduardo Páez Piñeros_x0009_Se da respuesta con radicado 20232140094451"/>
    <m/>
    <m/>
    <m/>
    <m/>
    <s v="Sin evidencia de envío respuesta"/>
  </r>
  <r>
    <x v="0"/>
    <x v="0"/>
    <x v="5"/>
    <s v="JUAN CAMILO JARAMILLO  "/>
    <x v="2"/>
    <x v="3"/>
    <s v="CAC. Seguimiento a radicado No. 20231140231122 "/>
    <s v="Andrea Bibiana Castañeda Durán"/>
    <x v="2"/>
    <s v="FORMULACIÓN, ACTUALIZACIÓN ,ACOMPAÑAMINETO NORMATIVO Y OPERATIVO "/>
    <x v="3"/>
    <n v="15"/>
    <s v="20231140236152  "/>
    <d v="2023-07-04T00:00:00"/>
    <n v="20232110091211"/>
    <d v="2023-07-17T00:00:00"/>
    <n v="9"/>
    <x v="5"/>
    <x v="1"/>
    <s v="17-07-2023 10:14 AM_x0009_Archivar_x0009_Andrea Bibiana Castañeda Durán_x0009_SE DIO TRÁMITE CON RAD. 20232110091211 ENVIADO EL 17/07/23"/>
    <d v="2023-07-17T00:00:00"/>
    <s v="Pdf"/>
    <s v="Si"/>
    <s v="N/A"/>
    <s v="Al momento de su radicacion no se tenia respuesta del radicado original 20231140231122"/>
  </r>
  <r>
    <x v="0"/>
    <x v="0"/>
    <x v="2"/>
    <s v="DEISY YESSENIA VILLAMIZAR CORDOBA "/>
    <x v="2"/>
    <x v="3"/>
    <s v="CAC: Solicitud concepto repotenciación vehículos contraincendios "/>
    <s v="Jorge Restrepo Sanguino"/>
    <x v="2"/>
    <s v="FORMULACIÓN, ACTUALIZACIÓN ,ACOMPAÑAMINETO NORMATIVO Y OPERATIVO "/>
    <x v="3"/>
    <n v="15"/>
    <s v="20231140236162  "/>
    <d v="2023-07-04T00:00:00"/>
    <n v="20232110091161"/>
    <d v="2023-07-13T00:00:00"/>
    <n v="7"/>
    <x v="15"/>
    <x v="1"/>
    <s v="13-07-2023 12:15 PM_x0009_Archivar_x0009_Jorge Restrepo Sanguino_x0009_SE DIO RESPUESTA MEDIANTE OFICIO N°20232110091161 EL 13/7/2023"/>
    <d v="2023-07-13T00:00:00"/>
    <s v="Pdf"/>
    <s v="Si"/>
    <s v="N/A"/>
    <s v="N/A"/>
  </r>
  <r>
    <x v="0"/>
    <x v="0"/>
    <x v="18"/>
    <s v="DIONY PAOLA ORTIZ OSORNO "/>
    <x v="3"/>
    <x v="6"/>
    <s v="CAC: Solicitud Reunión Virtual para asesoría con relación a las tarifas de inspección y certificación de establecimientos públicos por parte de BOMBEROS "/>
    <s v="Jorge Fabian Rodriguez Hincapie "/>
    <x v="2"/>
    <s v="FORMULACIÓN, ACTUALIZACIÓN ,ACOMPAÑAMINETO NORMATIVO Y OPERATIVO "/>
    <x v="2"/>
    <n v="15"/>
    <s v="20231140236192  "/>
    <d v="2023-07-04T00:00:00"/>
    <s v="_x0009_20232110091601"/>
    <d v="2023-07-27T00:00:00"/>
    <n v="17"/>
    <x v="12"/>
    <x v="3"/>
    <s v="14-08-2023 23:04 PM_x0009_Archivar_x0009_Jorge Fabian Rodriguez Hincapie_x0009_Radicado DNBC N°20231140236192, se contesta con el radicado de salida 20232110091601 se notifica el 21 de julio de 2023 al peticionario"/>
    <d v="2023-07-21T00:00:00"/>
    <s v="Pdf"/>
    <s v="Si"/>
    <s v="N/A"/>
    <s v="Sin evidencia de respuesta"/>
  </r>
  <r>
    <x v="0"/>
    <x v="0"/>
    <x v="5"/>
    <s v="NODIER DE JESUS CARDONA PATIÑO "/>
    <x v="3"/>
    <x v="1"/>
    <s v="CAC: Solicitud de información sobre entrega de vehículo cisterna para el municipio de Bolívar Valle del Cauca, según Convenio No. 9677-PPAL001-884 de 2019 "/>
    <s v="Carlos Armando López Barrera "/>
    <x v="0"/>
    <s v=" SUBDIRECCIÓN ADMINISTRATIVA Y FINANCIERA"/>
    <x v="4"/>
    <n v="10"/>
    <s v="20231140236222  "/>
    <d v="2023-07-04T00:00:00"/>
    <m/>
    <d v="2023-10-05T00:00:00"/>
    <n v="67"/>
    <x v="44"/>
    <x v="0"/>
    <m/>
    <m/>
    <m/>
    <m/>
    <m/>
    <m/>
  </r>
  <r>
    <x v="0"/>
    <x v="0"/>
    <x v="16"/>
    <s v="CUERPO DE BOMBEROS VOLUNTARIOS DE MAHATES - BOLIVAR  "/>
    <x v="2"/>
    <x v="6"/>
    <s v="CAC. Solicito el acompañado a presentar quejas ante la Direccion Nacional, por omisión a la prestacion de servicio bomberil en el municipio. "/>
    <s v="Andrea Bibiana Castañeda Durán"/>
    <x v="2"/>
    <s v="FORMULACIÓN, ACTUALIZACIÓN ,ACOMPAÑAMINETO NORMATIVO Y OPERATIVO "/>
    <x v="2"/>
    <n v="15"/>
    <s v="20231140236232  "/>
    <d v="2023-07-04T00:00:00"/>
    <n v="20232110091121"/>
    <d v="2023-07-13T00:00:00"/>
    <n v="7"/>
    <x v="15"/>
    <x v="1"/>
    <s v="13-07-2023 16:07 PM_x0009_Archivar_x0009_Andrea Bibiana Castañeda Durán_x0009_SE SIO TRÁMNITE CON RAD. 20232110091121 POR MEDIO DEL CUAL SE SOLICITO INICIO DE LA INVESTIGACIÓN A LA PROCURADURIA REGIONAL DE BOLIVAR"/>
    <d v="2023-07-13T00:00:00"/>
    <s v="Pdf"/>
    <s v="Si"/>
    <s v="N/A"/>
    <s v="N/A"/>
  </r>
  <r>
    <x v="0"/>
    <x v="0"/>
    <x v="3"/>
    <s v="NILTON CESAR CARDONA LOPEZ  "/>
    <x v="0"/>
    <x v="4"/>
    <s v="CAC: SOLICITUD INFORMACIÓN - DOTACIÓN ELEMENTOS BOMBEROS "/>
    <s v="Edgar Alexander Maya Lopez "/>
    <x v="2"/>
    <s v="EDUCACIÓN NACIONAL PARA BOMBEROS"/>
    <x v="3"/>
    <n v="15"/>
    <s v="20231140236262  "/>
    <d v="2023-07-04T00:00:00"/>
    <n v="20232140082541"/>
    <d v="2023-10-05T00:00:00"/>
    <n v="67"/>
    <x v="44"/>
    <x v="0"/>
    <s v="22-08-2023 14:41 PM_x0009_Archivar_x0009_Edgar Alexander Maya Lopez_x0009_Se da respuesta con radicado DNBC N° 20232140082541"/>
    <d v="2023-04-27T00:00:00"/>
    <s v="Pdf"/>
    <s v="N/A"/>
    <s v="N/A"/>
    <s v="Sin evidencia de respuesta"/>
  </r>
  <r>
    <x v="0"/>
    <x v="0"/>
    <x v="10"/>
    <s v="PERSONERIA MUNICIPAL DE CHIA  "/>
    <x v="3"/>
    <x v="2"/>
    <s v="CAC. COMUNICA RADICADO 20230010005264 "/>
    <s v="Julio Cesar Garcia Triana"/>
    <x v="2"/>
    <s v="INSPECCIÓN, VIGILANCIA Y CONTROL"/>
    <x v="4"/>
    <n v="10"/>
    <s v="20231140236352  "/>
    <d v="2023-07-04T00:00:00"/>
    <s v="_x0009_20232150093571"/>
    <d v="2023-10-05T00:00:00"/>
    <n v="67"/>
    <x v="44"/>
    <x v="0"/>
    <s v="08-09-2023 11:28 AM_x0009_Archivar_x0009_Julio Cesar Garcia Triana_x0009_SE ENVIA EL 08 DE SEPTIEMBRE DE 2023 POR EL CORREO DE RESPUETAS DE ATENCION AL CIUDADANO"/>
    <d v="2023-09-08T00:00:00"/>
    <s v="Pdf"/>
    <s v="N/A"/>
    <s v="N/A"/>
    <s v="Sin evidencia de respuesta"/>
  </r>
  <r>
    <x v="0"/>
    <x v="0"/>
    <x v="0"/>
    <s v="GABRIEL DEL TORO BENAVIDES  "/>
    <x v="1"/>
    <x v="1"/>
    <s v="CAC: Observaciones y requerimiento información petición vigilancia preventiva nombramiento irregular sin el lleno de los requisitos como subdirector estratégico y de coordinación bomberil de la Dirección Nacional de Bomberos de Colombia adscrita al Ministerio del Interior "/>
    <s v="Carlos Armando López Barrera "/>
    <x v="0"/>
    <s v=" SUBDIRECCIÓN ADMINISTRATIVA Y FINANCIERA"/>
    <x v="1"/>
    <n v="10"/>
    <s v="20231140236452  "/>
    <d v="2023-07-05T00:00:00"/>
    <n v="20231000091191"/>
    <d v="2023-07-12T00:00:00"/>
    <n v="5"/>
    <x v="19"/>
    <x v="1"/>
    <s v="08-08-2023 10:11 AM_x0009_Archivar_x0009_Carlos Armando López Barrera_x0009_Se dio respuesta con radicado *20231000091191 se adjunta evidencia"/>
    <d v="2023-08-08T00:00:00"/>
    <s v="Pdf"/>
    <s v="Si"/>
    <s v="N/A"/>
    <s v="N/A"/>
  </r>
  <r>
    <x v="0"/>
    <x v="0"/>
    <x v="5"/>
    <s v="LUIS CARLOS DAZA SINISTERRA "/>
    <x v="0"/>
    <x v="4"/>
    <s v="CAC: Solicitud de concepto sobre acreditación como instructor. "/>
    <s v=" Edgar Alexander Maya Lopez "/>
    <x v="2"/>
    <s v="EDUCACIÓN NACIONAL PARA BOMBEROS"/>
    <x v="5"/>
    <n v="30"/>
    <s v="20231140236532  "/>
    <d v="2023-07-05T00:00:00"/>
    <m/>
    <d v="2023-10-05T00:00:00"/>
    <n v="66"/>
    <x v="45"/>
    <x v="0"/>
    <m/>
    <m/>
    <m/>
    <m/>
    <m/>
    <m/>
  </r>
  <r>
    <x v="0"/>
    <x v="0"/>
    <x v="6"/>
    <s v="Cuerpo de Bomberos Lerida-Tolima"/>
    <x v="2"/>
    <x v="3"/>
    <s v="CAC: CONCEPTO JURIDICO REQUISITOS HOJA DE VIDA INGRESO CUERPO DE BOMBEROS "/>
    <s v="Andrea Bibiana Castañeda Durán"/>
    <x v="2"/>
    <s v="FORMULACIÓN, ACTUALIZACIÓN ,ACOMPAÑAMINETO NORMATIVO Y OPERATIVO "/>
    <x v="5"/>
    <n v="30"/>
    <s v="20231140236542  "/>
    <d v="2023-07-05T00:00:00"/>
    <n v="20232110091251"/>
    <d v="2023-07-19T00:00:00"/>
    <n v="10"/>
    <x v="17"/>
    <x v="1"/>
    <s v="19-07-2023 15:39 PM_x0009_Archivar_x0009_Andrea Bibiana Castañeda Durán_x0009_SE DIO TRÁMITE CON RAD. 20232110091261 Y SE REQUEIRIÓ AL COMANDANTE CON EL RAD. 20232110091251, ENVIADOS EL 19/7/23"/>
    <d v="2023-07-19T00:00:00"/>
    <s v="Pdf"/>
    <s v="Si"/>
    <s v="N/A"/>
    <s v="N/A"/>
  </r>
  <r>
    <x v="0"/>
    <x v="0"/>
    <x v="1"/>
    <s v="SANDRA MARTINEZ "/>
    <x v="0"/>
    <x v="0"/>
    <s v="CAC:CASO ACOSO SEXUAL "/>
    <s v="Jorge Restrepo Sanguino"/>
    <x v="2"/>
    <s v="FORMULACIÓN, ACTUALIZACIÓN ,ACOMPAÑAMINETO NORMATIVO Y OPERATIVO "/>
    <x v="3"/>
    <n v="15"/>
    <s v="20231140236562  "/>
    <d v="2023-07-05T00:00:00"/>
    <n v="20232110091081"/>
    <d v="2023-07-14T00:00:00"/>
    <n v="7"/>
    <x v="15"/>
    <x v="1"/>
    <s v="14-07-2023 10:26 AM_x0009_Archivar_x0009_Jorge Restrepo Sanguino_x0009_SE DIO RESPUESTA MEDIANTE OFICIO N° 20232110091081 EL 14/7/2023"/>
    <d v="2023-07-14T00:00:00"/>
    <s v="Pdf"/>
    <s v="Si"/>
    <s v="N/A"/>
    <s v="N/A"/>
  </r>
  <r>
    <x v="0"/>
    <x v="0"/>
    <x v="5"/>
    <s v="CUERPOS DE BOMBEROS DE BOLIVAR - VALLE  "/>
    <x v="2"/>
    <x v="1"/>
    <s v="CAC: DOLICITUD INFORMACIÓN EJECUCIÓN RECURSOS - ASIGANCIÓN VEHICULO "/>
    <s v="Carlos Armando López Barrera "/>
    <x v="0"/>
    <s v=" SUBDIRECCIÓN ADMINISTRATIVA Y FINANCIERA"/>
    <x v="4"/>
    <n v="10"/>
    <s v="20231140236632  "/>
    <d v="2023-07-06T00:00:00"/>
    <m/>
    <d v="2023-10-05T00:00:00"/>
    <n v="65"/>
    <x v="46"/>
    <x v="0"/>
    <m/>
    <m/>
    <m/>
    <m/>
    <m/>
    <m/>
  </r>
  <r>
    <x v="0"/>
    <x v="0"/>
    <x v="5"/>
    <s v="BENEMERITO CUERPO DE BOMBEROS VOLUNTARIOS TULUA - VALLE  "/>
    <x v="2"/>
    <x v="1"/>
    <s v="CAC. Solicitud de Explicación sobre los oficios emitidos por la Dirección Nacional de Bomberos de Colombia. "/>
    <s v="Andrea Bibiana Castañeda Durán"/>
    <x v="2"/>
    <s v="FORMULACIÓN, ACTUALIZACIÓN ,ACOMPAÑAMINETO NORMATIVO Y OPERATIVO "/>
    <x v="5"/>
    <n v="30"/>
    <s v="20231140236842  "/>
    <d v="2023-07-06T00:00:00"/>
    <n v="20232110091641"/>
    <d v="2023-07-21T00:00:00"/>
    <n v="11"/>
    <x v="1"/>
    <x v="1"/>
    <s v="21-07-2023 11:18 AM_x0009_Archivar_x0009_Andrea Bibiana Castañeda Durán_x0009_SE DIO TRÁMITE CON RAD. 20232110091641 ENVIADO EL 21/7/23"/>
    <d v="2023-07-21T00:00:00"/>
    <s v="Pdf"/>
    <s v="Si"/>
    <s v="N/A"/>
    <s v="N/A"/>
  </r>
  <r>
    <x v="0"/>
    <x v="0"/>
    <x v="25"/>
    <s v="JUAN ANTONIO CARVAJAL ECHAVARRIA "/>
    <x v="2"/>
    <x v="3"/>
    <s v="CAC: Derecho de petición frente a EXIGENCIA DE BOMBEROS DOSQUEBRADAS - BRIGADA ENTRENADA RES. 0256-2014 "/>
    <s v="Beimar Mauricio Serna Duque"/>
    <x v="2"/>
    <s v="EDUCACIÓN NACIONAL PARA BOMBEROS"/>
    <x v="2"/>
    <n v="15"/>
    <s v="20231140236852  "/>
    <d v="2023-07-06T00:00:00"/>
    <n v="20232000092221"/>
    <s v="2-ago.-23"/>
    <n v="18"/>
    <x v="11"/>
    <x v="3"/>
    <s v="31-07-2023 16:36 PM Archivar Beimar Mauricio Serna Duque Se da respuesta con número de radicado 20232000092221"/>
    <d v="2023-08-02T00:00:00"/>
    <s v="Pdf"/>
    <s v="Si"/>
    <s v="N/A"/>
    <s v="N/A"/>
  </r>
  <r>
    <x v="0"/>
    <x v="0"/>
    <x v="0"/>
    <s v="MARIA FERNANDA CABAL MILONA "/>
    <x v="1"/>
    <x v="0"/>
    <s v="CAC: SOLICITUD INFORMACIÓN CBV CALIMA DARIEN - VALLE DEL CAUCA "/>
    <s v="Carlos Armando López Barrera "/>
    <x v="1"/>
    <s v="GESTIÓN JURÍDICA "/>
    <x v="1"/>
    <n v="10"/>
    <s v="20231140236872  "/>
    <d v="2023-07-06T00:00:00"/>
    <s v=" "/>
    <d v="2023-10-05T00:00:00"/>
    <n v="22"/>
    <x v="2"/>
    <x v="0"/>
    <s v=" "/>
    <s v=" "/>
    <s v=" "/>
    <s v=" "/>
    <s v=" "/>
    <s v=" "/>
  </r>
  <r>
    <x v="0"/>
    <x v="0"/>
    <x v="0"/>
    <s v="CONSEJO NACIONAL DE TECNICOS ELECTRICISTAS CONTE  "/>
    <x v="4"/>
    <x v="0"/>
    <s v="CAC. Derecho de petición solicitud de información - Muertes por electrocución y accidentes por malas intalaciones eléctricas "/>
    <s v="KEYLA YESENIA CORTES RODRIGUEZ"/>
    <x v="2"/>
    <s v="COORDINACIÓN OPERATIVA"/>
    <x v="4"/>
    <n v="10"/>
    <s v="20231140236982  "/>
    <d v="2023-07-06T00:00:00"/>
    <n v="20232120091091"/>
    <d v="2023-10-05T00:00:00"/>
    <n v="22"/>
    <x v="2"/>
    <x v="0"/>
    <s v="13-07-2023 09:43 AM Archivar KEYLA YESENIA CORTES RODRIGUEZ se da respuesta vía correo electrónico, para fines pertinentes."/>
    <d v="2023-09-13T00:00:00"/>
    <s v="Pdf"/>
    <s v="N/A"/>
    <s v="N/A"/>
    <s v="Sin evidencia de respuesta"/>
  </r>
  <r>
    <x v="0"/>
    <x v="0"/>
    <x v="0"/>
    <s v="EQUIPO LEGISLATIVO H.S. FABIAN DIAZ PLATA  "/>
    <x v="1"/>
    <x v="0"/>
    <s v="CAC. Derecho de Petición DNBC - Cuerpos de Bomberos Voluntarios 20238941 "/>
    <s v="Andrés Fernando Muñoz Cabrera "/>
    <x v="2"/>
    <s v="FORTALECIMIENTO BOMBERIL PARA LA RESPUESTA "/>
    <x v="6"/>
    <n v="5"/>
    <s v="20231140237062  "/>
    <d v="2023-07-07T00:00:00"/>
    <n v="20232130091151"/>
    <d v="2023-10-05T00:00:00"/>
    <n v="64"/>
    <x v="47"/>
    <x v="0"/>
    <s v="18-09-2023 11:32 AM_x0009_Archivar_x0009_Andrés Fernando Muñoz Cabrera_x0009_Se archivan por ser documentos informativos, los cuales ya fueron verificados y autorizados en físico"/>
    <s v="N/A"/>
    <s v="N/A"/>
    <s v="N/A"/>
    <s v="N/A"/>
    <s v="Documentos informativos- no requieren respuesta"/>
  </r>
  <r>
    <x v="0"/>
    <x v="0"/>
    <x v="2"/>
    <s v="GOBERNACION SANTANDER / JOHN JAIME RUIZ MACIAS "/>
    <x v="3"/>
    <x v="3"/>
    <s v="CAC: SOLICITUD CONCEPTO SOBRE LA PRESTACIÓN DEL SERVICIO PÚBLICO ESENCIAL DE LA GESTIÓN INTEGRAL DEL RIESGO "/>
    <s v="Jorge Fabian Rodriguez Hincapie "/>
    <x v="2"/>
    <s v="FORMULACIÓN, ACTUALIZACIÓN ,ACOMPAÑAMINETO NORMATIVO Y OPERATIVO "/>
    <x v="2"/>
    <n v="15"/>
    <s v="20231140237152  "/>
    <d v="2023-07-07T00:00:00"/>
    <s v="_x0009_20232110091711"/>
    <d v="2023-07-26T00:00:00"/>
    <n v="13"/>
    <x v="16"/>
    <x v="1"/>
    <s v="14-08-2023 23:24 PM_x0009_Archivar_x0009_Jorge Fabian Rodriguez Hincapie_x0009_Radicado DNBC N° 20231140237152 se contesto con el radicado de salida 20232110091711 y se notifico el 26 de julio de 2023"/>
    <d v="2023-07-26T00:00:00"/>
    <s v="Pdf"/>
    <s v="Si"/>
    <s v="N/A"/>
    <s v="N/A"/>
  </r>
  <r>
    <x v="0"/>
    <x v="0"/>
    <x v="1"/>
    <s v="FISCALIA GENERAL DE LA NACION CTI  "/>
    <x v="3"/>
    <x v="1"/>
    <s v="CAC. Oficio 420 - Solicitud de resolución y acta de posesión de Jairo Soto Gil "/>
    <s v="Carlos Armando López Barrera "/>
    <x v="0"/>
    <s v=" SUBDIRECCIÓN ADMINISTRATIVA Y FINANCIERA"/>
    <x v="1"/>
    <n v="10"/>
    <s v="20231140237162  "/>
    <d v="2023-07-07T00:00:00"/>
    <m/>
    <d v="2023-10-05T00:00:00"/>
    <n v="64"/>
    <x v="47"/>
    <x v="0"/>
    <m/>
    <m/>
    <m/>
    <m/>
    <m/>
    <m/>
  </r>
  <r>
    <x v="0"/>
    <x v="0"/>
    <x v="0"/>
    <s v="CONTRALORIA / CAROLINA SANCHEZ  "/>
    <x v="1"/>
    <x v="1"/>
    <s v="CAC: Sujetos de Control – Información Presupuestal para rendición de cuenta a la Auditoría General de la República Vigencia 2022  "/>
    <s v="_x0009_Miguel Ángel Franco Torres"/>
    <x v="0"/>
    <s v="GESTIÓN FINANCIERA "/>
    <x v="1"/>
    <n v="10"/>
    <s v="20231140237192  "/>
    <d v="2023-07-07T00:00:00"/>
    <s v="N/A"/>
    <d v="2023-10-05T00:00:00"/>
    <n v="64"/>
    <x v="47"/>
    <x v="0"/>
    <s v="25-08-2023 09:48 AM_x0009_Archivar_x0009_Miguel Ángel Franco Torres_x0009_EL DIA 11 DE JULIO DE 2023, EL DR. CARLOS LOPEZ BARRERA ENVIO EL DOCUMENTO DILIGENCIADO AL CORREO olg.losada@contraloria.gov.co con copia a miguelfranco@dnbc.gov.co en donde s le informa: &quot;...en atención a su solicitud relacionada con la Información Presupuestal para rendición de cuenta a la Auditoría General de la República Vigencia 2022, me permito adjuntar archivo Excel con la información requerida....&quot;"/>
    <m/>
    <m/>
    <m/>
    <m/>
    <s v="Sin evidencia de respuesta"/>
  </r>
  <r>
    <x v="0"/>
    <x v="0"/>
    <x v="0"/>
    <s v="SIHO ALEXANDER LUQUE  "/>
    <x v="0"/>
    <x v="3"/>
    <s v="CAC: DERECHO DE PETICION AL Radicado DNBC No. *20232150090151* irregularidades administrativas y operativas. "/>
    <s v="Julio Cesar Garcia Triana"/>
    <x v="2"/>
    <s v="INSPECCIÓN, VIGILANCIA Y CONTROL"/>
    <x v="3"/>
    <n v="15"/>
    <s v="20231140237272  "/>
    <d v="2023-07-10T00:00:00"/>
    <s v="N/A"/>
    <d v="2023-07-25T00:00:00"/>
    <n v="11"/>
    <x v="1"/>
    <x v="1"/>
    <s v="25-07-2023 18:02 PM_x0009_Archivar_x0009_Julio Cesar Garcia Triana_x0009_SE ARCHIVA PARA ENTRA A REVSION DEL EQUIPO DE IVC CONTROVIERTEN DOCUMENTOS PRESENTADOS POR EL CBV DE SUESCA DENTRO DEL PROCESO"/>
    <s v="N/A"/>
    <s v="N/A"/>
    <s v="N/A"/>
    <s v="N/A"/>
    <s v="Cuerpo de bomberoes en inspeccion y vigilancia actualmente"/>
  </r>
  <r>
    <x v="0"/>
    <x v="0"/>
    <x v="1"/>
    <s v="ELKIN DARIO ECHEVARRIA SERNA / CBV APARTADO"/>
    <x v="2"/>
    <x v="3"/>
    <s v="CAC: SOLICITU CONCEPTO PARTICIPACIÓN DESFILE 20 JULIO "/>
    <s v="Jorge Fabian Rodriguez Hincapie "/>
    <x v="2"/>
    <s v="FORMULACIÓN, ACTUALIZACIÓN ,ACOMPAÑAMINETO NORMATIVO Y OPERATIVO "/>
    <x v="5"/>
    <n v="30"/>
    <s v="20231140237322  "/>
    <d v="2023-07-10T00:00:00"/>
    <s v="_x0009_20232110091141"/>
    <d v="2023-07-21T00:00:00"/>
    <n v="9"/>
    <x v="5"/>
    <x v="1"/>
    <s v="15-08-2023 16:08 PM_x0009_Archivar_x0009_Jorge Fabian Rodriguez Hincapie_x0009_Radicado DNCB N° 20231140237322 se contesto con el radicado de salida .20232110091141 y se notifico el 21 de julio de 2023"/>
    <d v="2023-07-21T00:00:00"/>
    <s v="Pdf"/>
    <s v="N/A"/>
    <s v="N/A"/>
    <s v="Sin evidencia de respuesta"/>
  </r>
  <r>
    <x v="0"/>
    <x v="0"/>
    <x v="16"/>
    <s v="ANGEL MIER BLANCQUICET  / RED VEEDURIAS"/>
    <x v="4"/>
    <x v="0"/>
    <s v="CAC: SOLICITUD SE INSTAURE DENUNCIA PENAL EN CONTRA DEL SR PABLO NEL MORA POR SUPUESTA FALSEDAD DE DOCUMENTOS PRIVADOS "/>
    <s v="Jorge Fabian Rodriguez Hincapie "/>
    <x v="2"/>
    <s v="FORMULACIÓN, ACTUALIZACIÓN ,ACOMPAÑAMINETO NORMATIVO Y OPERATIVO "/>
    <x v="2"/>
    <n v="15"/>
    <s v="20231140237332  "/>
    <d v="2023-07-10T00:00:00"/>
    <n v="20232110091221"/>
    <d v="2023-07-25T00:00:00"/>
    <n v="11"/>
    <x v="1"/>
    <x v="1"/>
    <s v="25-07-2023 09:08 AM_x0009_Archivar_x0009_Jorge Restrepo Sanguino_x0009_SE DIO RESPUESTA MEDIANTE OFICIO N° 20232110091221 EL 25/7/2023"/>
    <d v="2023-07-25T00:00:00"/>
    <s v="Pdf"/>
    <s v="Si"/>
    <s v="N/A"/>
    <s v="N/A"/>
  </r>
  <r>
    <x v="0"/>
    <x v="0"/>
    <x v="20"/>
    <s v="CBV LA TEBAIDA / DIEGO BUITRAGO LÓPEZ "/>
    <x v="2"/>
    <x v="3"/>
    <s v="CAC: Solicitud de información COMPRA DE PARQUE AUTOMOTOR "/>
    <s v="Jorge Fabian Rodriguez Hincapie "/>
    <x v="2"/>
    <s v="FORMULACIÓN, ACTUALIZACIÓN ,ACOMPAÑAMINETO NORMATIVO Y OPERATIVO "/>
    <x v="2"/>
    <n v="15"/>
    <s v="20231140237362  "/>
    <d v="2023-07-10T00:00:00"/>
    <s v="_x0009_20232110091281"/>
    <d v="2023-07-25T00:00:00"/>
    <n v="11"/>
    <x v="1"/>
    <x v="1"/>
    <s v="25-07-2023 08:57 AM_x0009_Archivar_x0009_Jorge Restrepo Sanguino_x0009_SE DIO RESPUESTA MEDIANTE OFICIO N° 20232110091281 EL 25/7/2023"/>
    <d v="2023-07-14T00:00:00"/>
    <s v="Pdf"/>
    <s v="Si"/>
    <s v="N/A"/>
    <s v="N/A"/>
  </r>
  <r>
    <x v="0"/>
    <x v="0"/>
    <x v="20"/>
    <s v="CBV LA TEBAIDA / DIEGO BUITRAGO LÓPEZ "/>
    <x v="2"/>
    <x v="3"/>
    <s v="CAC: Solicitud de información SERVICIO VOLUNTARIO "/>
    <s v="Jorge Fabian Rodriguez Hincapie "/>
    <x v="2"/>
    <s v="FORMULACIÓN, ACTUALIZACIÓN ,ACOMPAÑAMINETO NORMATIVO Y OPERATIVO "/>
    <x v="2"/>
    <n v="15"/>
    <s v="20231140237372  "/>
    <d v="2023-07-10T00:00:00"/>
    <n v="20232110091501"/>
    <d v="2023-07-25T00:00:00"/>
    <n v="11"/>
    <x v="1"/>
    <x v="1"/>
    <s v="25-07-2023 09:02 AM_x0009_Archivar_x0009_Jorge Restrepo Sanguino_x0009_SE DIO RESPUESTA MEDIANTE OFICIO N° 20232110091501 EL 25/7/2023"/>
    <d v="2023-07-25T00:00:00"/>
    <s v="Pdf"/>
    <s v="Si"/>
    <s v="N/A"/>
    <s v="N/A"/>
  </r>
  <r>
    <x v="0"/>
    <x v="0"/>
    <x v="20"/>
    <s v="CBV LA TEBAIDA / DIEGO BUITRAGO LÓPEZ "/>
    <x v="2"/>
    <x v="3"/>
    <s v="CAC: Solicitud de información SOBRETASA BOMBERIL "/>
    <s v="Jorge Fabian Rodriguez Hincapie "/>
    <x v="2"/>
    <s v="FORMULACIÓN, ACTUALIZACIÓN ,ACOMPAÑAMINETO NORMATIVO Y OPERATIVO "/>
    <x v="2"/>
    <n v="15"/>
    <s v="20231140237382  "/>
    <d v="2023-07-10T00:00:00"/>
    <s v="_x0009_20232110091201"/>
    <d v="2023-07-13T00:00:00"/>
    <n v="3"/>
    <x v="28"/>
    <x v="1"/>
    <s v="13-07-2023 12:21 PM_x0009_Archivar_x0009_Jorge Restrepo Sanguino_x0009_SE DIO RESPUESTA MEDIANTE OFICIO N° 20232110091161 EL 13/7/2023"/>
    <d v="2023-07-13T00:00:00"/>
    <s v="Pdf"/>
    <s v="Si"/>
    <s v="N/A"/>
    <s v="N/A"/>
  </r>
  <r>
    <x v="0"/>
    <x v="0"/>
    <x v="5"/>
    <s v="HENRY CABRERA VARGAS / cbv villagorgona"/>
    <x v="2"/>
    <x v="3"/>
    <s v="CAC: Consulta referente a reuniones extraordinarias para reformar estatutos (Sanción Oficiales). "/>
    <s v="Andrea Bibiana Castañeda Durán"/>
    <x v="2"/>
    <s v="FORMULACIÓN, ACTUALIZACIÓN ,ACOMPAÑAMINETO NORMATIVO Y OPERATIVO "/>
    <x v="2"/>
    <n v="15"/>
    <s v="20231140237392  "/>
    <d v="2023-07-10T00:00:00"/>
    <n v="20232110091651"/>
    <d v="2023-07-21T00:00:00"/>
    <n v="9"/>
    <x v="5"/>
    <x v="1"/>
    <s v="21-07-2023 11:23 AM_x0009_Archivar_x0009_Andrea Bibiana Castañeda Durán_x0009_SE DA TRÁMITE CON RAD. 20232110091651 ENVIADO EL 21/7/23"/>
    <d v="2023-07-21T00:00:00"/>
    <s v="Pdf"/>
    <s v="Si"/>
    <s v="N/A"/>
    <s v="N/A"/>
  </r>
  <r>
    <x v="0"/>
    <x v="0"/>
    <x v="6"/>
    <s v="CONTRALORIA MUNICIPAL DE IBAGUE  "/>
    <x v="3"/>
    <x v="3"/>
    <s v="CAC. Proceso DRF-008 DE 2020. ULTIMA REITERACIÓN.  "/>
    <s v="Andrea Bibiana Castañeda Durán"/>
    <x v="2"/>
    <s v="FORMULACIÓN, ACTUALIZACIÓN ,ACOMPAÑAMINETO NORMATIVO Y OPERATIVO "/>
    <x v="1"/>
    <n v="10"/>
    <s v="20231140237662  "/>
    <d v="2023-07-10T00:00:00"/>
    <n v="20232110092831"/>
    <d v="2023-08-11T00:00:00"/>
    <n v="24"/>
    <x v="48"/>
    <x v="3"/>
    <s v="11-08-2023 08:47 AM_x0009_Archivar_x0009_Andrea Bibiana Castañeda Durán_x0009_SE DIO TRÁMITE CON RAD. 20232110092831 ENVIADO EL 11/08/23"/>
    <d v="2023-08-11T00:00:00"/>
    <s v="Pdf"/>
    <s v="Si"/>
    <s v="N/A"/>
    <s v="N/A"/>
  </r>
  <r>
    <x v="0"/>
    <x v="0"/>
    <x v="2"/>
    <s v="CUERPO DE BOMBEROS VOLUNTARIOS DE SAN JUAN GIRON  "/>
    <x v="2"/>
    <x v="2"/>
    <s v="CAC. Traslado por competencia solicitud de hojas de vida "/>
    <s v="Rubén Darío Rincón Sanchez "/>
    <x v="2"/>
    <s v="INSPECCIÓN, VIGILANCIA Y CONTROL"/>
    <x v="4"/>
    <n v="10"/>
    <s v="20231140237832  "/>
    <d v="2023-07-11T00:00:00"/>
    <n v="20232150093421"/>
    <d v="2023-10-05T00:00:00"/>
    <n v="62"/>
    <x v="49"/>
    <x v="0"/>
    <s v="30-08-2023 10:01 AM_x0009_Archivar_x0009_Massiel Mendez_x0009_Se dio respuesta 20232150093421"/>
    <d v="2023-08-29T00:00:00"/>
    <s v="Pdf"/>
    <m/>
    <m/>
    <s v="Sin evidencia de respuesta"/>
  </r>
  <r>
    <x v="0"/>
    <x v="0"/>
    <x v="0"/>
    <s v="UNGRD / ANA MARIA CASTAÑO  "/>
    <x v="1"/>
    <x v="0"/>
    <s v="CAC: Solicitud actualización información aplicación decreto 1809 de 2020 "/>
    <s v="Andrés Fernando Muñoz Cabrera "/>
    <x v="2"/>
    <s v="FORTALECIMIENTO BOMBERIL PARA LA RESPUESTA "/>
    <x v="2"/>
    <n v="15"/>
    <s v="20231140237842  "/>
    <d v="2023-07-11T00:00:00"/>
    <m/>
    <d v="2023-10-05T00:00:00"/>
    <n v="62"/>
    <x v="49"/>
    <x v="0"/>
    <m/>
    <m/>
    <m/>
    <m/>
    <m/>
    <m/>
  </r>
  <r>
    <x v="0"/>
    <x v="0"/>
    <x v="24"/>
    <s v="CBV PASTO / FRANCISCO RUIZ MIRANDA "/>
    <x v="2"/>
    <x v="4"/>
    <s v="CAC: Solicitud copia respuesta enviada por DNBC en el año 2021 por una falencia en la documentación presentada para la postulación de Instructores a nivel Nacional  "/>
    <s v="_x0009_Beimar Mauricio Serna Duque"/>
    <x v="2"/>
    <s v="EDUCACIÓN NACIONAL PARA BOMBEROS"/>
    <x v="4"/>
    <n v="10"/>
    <s v="20231140237942  "/>
    <d v="2023-07-12T00:00:00"/>
    <s v="N/A"/>
    <d v="2023-07-21T00:00:00"/>
    <n v="7"/>
    <x v="15"/>
    <x v="1"/>
    <s v="21-07-2023 16:52 PM_x0009_Archivar_x0009_Beimar Mauricio Serna Duque_x0009_Se da respuesta a solicitud por correo electrónico 21-07-23, se deja evidencia en digital."/>
    <s v="N/A"/>
    <s v="N/A"/>
    <s v="Si"/>
    <s v="N/A"/>
    <s v="N/A"/>
  </r>
  <r>
    <x v="0"/>
    <x v="0"/>
    <x v="0"/>
    <s v="CARLOS RAMON GONZALEZ MERCHAN / PRESIDENCIA "/>
    <x v="1"/>
    <x v="1"/>
    <s v="CAC: Solicita el registro y reporte de avance de los proyectos que se han desarrollado o se desarrollarán en los municipios PDET entre agosto y diciembre de 2022, y durante la actual vigencia1. "/>
    <s v="Andrés Fernando Muñoz Cabrera "/>
    <x v="2"/>
    <s v="FORTALECIMIENTO BOMBERIL PARA LA RESPUESTA "/>
    <x v="4"/>
    <n v="10"/>
    <s v="20231140238002  "/>
    <d v="2023-07-12T00:00:00"/>
    <m/>
    <d v="2023-10-05T00:00:00"/>
    <n v="61"/>
    <x v="50"/>
    <x v="0"/>
    <m/>
    <m/>
    <m/>
    <m/>
    <m/>
    <m/>
  </r>
  <r>
    <x v="0"/>
    <x v="0"/>
    <x v="3"/>
    <s v="ANDRES RODRIGUEZ  "/>
    <x v="0"/>
    <x v="3"/>
    <s v="CAC. PETICIÓN DE INFORMACIÓN ARTÍCULO 23 C.P. "/>
    <s v="Andrea Bibiana Castañeda Durán"/>
    <x v="2"/>
    <s v="FORMULACIÓN, ACTUALIZACIÓN ,ACOMPAÑAMINETO NORMATIVO Y OPERATIVO "/>
    <x v="2"/>
    <n v="15"/>
    <s v="20231140238012  "/>
    <d v="2023-07-12T00:00:00"/>
    <n v="20232110092021"/>
    <d v="2023-07-28T00:00:00"/>
    <n v="12"/>
    <x v="6"/>
    <x v="1"/>
    <s v="28-07-2023 14:57 PM_x0009_Archivar_x0009_Andrea Bibiana Castañeda Durán_x0009_SE DIO TRÁMITE CON RAD. 20232110092021 ENVIADO EL 28/7/23"/>
    <d v="2023-07-28T00:00:00"/>
    <s v="Pdf"/>
    <s v="Si"/>
    <s v="N/A"/>
    <s v="N/A"/>
  </r>
  <r>
    <x v="0"/>
    <x v="0"/>
    <x v="19"/>
    <s v="ALEJANDRA MARIN QUINTERO / Gobernacion caldas"/>
    <x v="3"/>
    <x v="3"/>
    <s v="CAC: Consulta sobre el régimen disciplinario de los Cuerpos de Bomberos Voluntarios de Colombia "/>
    <s v="Jorge Fabian Rodriguez Hincapie "/>
    <x v="2"/>
    <s v="FORMULACIÓN, ACTUALIZACIÓN ,ACOMPAÑAMINETO NORMATIVO Y OPERATIVO "/>
    <x v="4"/>
    <n v="10"/>
    <s v="20231140238032  "/>
    <d v="2023-07-12T00:00:00"/>
    <s v="_x0009_20232110091731"/>
    <d v="2023-07-26T00:00:00"/>
    <n v="10"/>
    <x v="17"/>
    <x v="1"/>
    <s v="26-07-2023 14:25 PM_x0009_Digitalizacion Radicado(Asoc. Imagen Web)_x0009_Jorge Fabian Rodriguez Hincapie_x0009_se envia oficio a los 26 días de julio de 2023"/>
    <d v="2023-07-26T00:00:00"/>
    <s v="Pdf"/>
    <s v="Si"/>
    <s v="N/A"/>
    <s v="N/A"/>
  </r>
  <r>
    <x v="0"/>
    <x v="0"/>
    <x v="26"/>
    <s v="CUERPO DE BOMBEROS VOLUNTARIOS DE CARMEN DE ATRATO  "/>
    <x v="2"/>
    <x v="6"/>
    <s v="CAC. Solicitu de apoyo - Recursos recaudados por concepto de sobre tasa bomberil CAM del municipio de EL CARMEN DE ATRATO "/>
    <s v="Andrea Bibiana Castañeda Durán"/>
    <x v="2"/>
    <s v="FORMULACIÓN, ACTUALIZACIÓN ,ACOMPAÑAMINETO NORMATIVO Y OPERATIVO "/>
    <x v="3"/>
    <n v="15"/>
    <s v="20231140238062  "/>
    <d v="2023-07-12T00:00:00"/>
    <n v="20232110091661"/>
    <d v="2023-07-21T00:00:00"/>
    <n v="7"/>
    <x v="15"/>
    <x v="1"/>
    <s v="21-07-2023 11:28 AM_x0009_Archivar_x0009_Andrea Bibiana Castañeda Durán_x0009_SE SIO TRÁMITE CON RAD. 20232110091661 ENVIADO EL 21/7/23"/>
    <d v="2023-07-21T00:00:00"/>
    <s v="Pdf"/>
    <s v="Si"/>
    <s v="N/A"/>
    <s v="N/A"/>
  </r>
  <r>
    <x v="0"/>
    <x v="0"/>
    <x v="14"/>
    <s v="CUERPO DE BOMBEROS VOLUNTARIOS DE VILLARICA  "/>
    <x v="2"/>
    <x v="3"/>
    <s v="CAC: Solicitud información proceso de ascensos "/>
    <s v="Jorge Restrepo Sanguino"/>
    <x v="2"/>
    <s v="FORMULACIÓN, ACTUALIZACIÓN ,ACOMPAÑAMINETO NORMATIVO Y OPERATIVO "/>
    <x v="2"/>
    <n v="15"/>
    <s v="20231140238072  "/>
    <d v="2023-07-12T00:00:00"/>
    <n v="20232110091961"/>
    <d v="2023-07-28T00:00:00"/>
    <n v="12"/>
    <x v="6"/>
    <x v="1"/>
    <s v="28-07-2023 10:09 AM_x0009_Archivar_x0009_Jorge Restrepo Sanguino_x0009_SE DIO RESPUESTA MEDIANTE OFICIO N°20232110091961 EL 28/7/2023"/>
    <d v="2023-07-28T00:00:00"/>
    <s v="Pdf"/>
    <s v="Si"/>
    <s v="N/A"/>
    <s v="N/A"/>
  </r>
  <r>
    <x v="0"/>
    <x v="0"/>
    <x v="19"/>
    <s v="LUIS FELIPE MESA  "/>
    <x v="0"/>
    <x v="2"/>
    <s v="CAC: DENUNCIA URGENTE CONCEPTO NO OPERATIVIDAD CUERPO DE BOMBEROS VOLUNARIOS DE SALAMINA CALDAS "/>
    <s v="Massiel Mendez "/>
    <x v="2"/>
    <s v="INSPECCIÓN, VIGILANCIA Y CONTROL"/>
    <x v="3"/>
    <n v="15"/>
    <s v="20231140238162  "/>
    <d v="2023-07-13T00:00:00"/>
    <m/>
    <d v="2023-10-05T00:00:00"/>
    <n v="60"/>
    <x v="51"/>
    <x v="0"/>
    <m/>
    <m/>
    <m/>
    <m/>
    <m/>
    <m/>
  </r>
  <r>
    <x v="0"/>
    <x v="0"/>
    <x v="0"/>
    <s v="KEVIN FERNANDO HENAO  "/>
    <x v="1"/>
    <x v="3"/>
    <s v="CAC: Traslado por competencia. Referencia: 004044-048826 ID Control: 160166 - SOLICITUD INFORMACION DRA MARIA FERNANDA CABAL "/>
    <s v="Carlos Armando López Barrera "/>
    <x v="2"/>
    <s v="GESTIÓN JURÍDICA "/>
    <x v="1"/>
    <n v="10"/>
    <s v="20231140238192  "/>
    <d v="2023-07-13T00:00:00"/>
    <m/>
    <d v="2023-10-05T00:00:00"/>
    <n v="60"/>
    <x v="51"/>
    <x v="0"/>
    <m/>
    <m/>
    <m/>
    <m/>
    <m/>
    <m/>
  </r>
  <r>
    <x v="0"/>
    <x v="0"/>
    <x v="0"/>
    <s v="ANDRES FELIPE FORERO  "/>
    <x v="0"/>
    <x v="0"/>
    <s v="CAC: DERECHO DE PETICIÓN "/>
    <s v="KEYLA YESENIA CORTES RODRIGUEZ"/>
    <x v="2"/>
    <s v="COORDINACIÓN OPERATIVA"/>
    <x v="2"/>
    <n v="15"/>
    <s v="20231140238432  "/>
    <d v="2023-07-14T00:00:00"/>
    <n v="20232120091671"/>
    <d v="2023-10-05T00:00:00"/>
    <n v="59"/>
    <x v="52"/>
    <x v="0"/>
    <m/>
    <m/>
    <m/>
    <m/>
    <m/>
    <s v="Sin evidencia de respuesta"/>
  </r>
  <r>
    <x v="0"/>
    <x v="0"/>
    <x v="9"/>
    <s v="ULPIANO VARGAS BADILLO "/>
    <x v="2"/>
    <x v="3"/>
    <s v="CAC: SOLICITA INFORMACION Y ACLARACIÓN CON RESPECTO A LA RESPUESTA EMITIDA MEDIANTE RADICADO No. 20231140233712 "/>
    <s v="Andrea Bibiana Castañeda Durán"/>
    <x v="2"/>
    <s v="FORMULACIÓN, ACTUALIZACIÓN ,ACOMPAÑAMINETO NORMATIVO Y OPERATIVO "/>
    <x v="3"/>
    <n v="15"/>
    <s v="20231140238512  "/>
    <d v="2023-07-14T00:00:00"/>
    <n v="20232110092061"/>
    <d v="2023-08-02T00:00:00"/>
    <n v="13"/>
    <x v="16"/>
    <x v="1"/>
    <s v="02-08-2023 09:14 AM_x0009_Archivar_x0009_Andrea Bibiana Castañeda Durán_x0009_SE DIO TRÁMITE CON RAD. 20232110092061 ENVIADO EL 2/8/23"/>
    <d v="2023-08-02T00:00:00"/>
    <s v="Pdf"/>
    <s v="Si"/>
    <s v="N/A"/>
    <s v="N/A"/>
  </r>
  <r>
    <x v="0"/>
    <x v="0"/>
    <x v="2"/>
    <s v="JOHN JAIME RUIZ MACIAS / Gobernacion Santander"/>
    <x v="3"/>
    <x v="2"/>
    <s v="CAC. Solicitud de información - Solicitud de aprobación estatuto CBV de Girón - Santander "/>
    <s v="Massiel Mendez "/>
    <x v="2"/>
    <s v="INSPECCIÓN, VIGILANCIA Y CONTROL"/>
    <x v="3"/>
    <n v="15"/>
    <s v="20231140238522  "/>
    <d v="2023-07-14T00:00:00"/>
    <n v="20232150093421"/>
    <d v="2023-08-29T00:00:00"/>
    <n v="32"/>
    <x v="37"/>
    <x v="3"/>
    <s v="29-08-2023 11:22 AM_x0009_Archivar_x0009_Massiel Mendez_x0009_Sen envió respuesta por correo electrónico. 29 de agosto 2023"/>
    <d v="2023-08-29T00:00:00"/>
    <s v="Pdf"/>
    <s v="Si"/>
    <s v="N/A"/>
    <m/>
  </r>
  <r>
    <x v="0"/>
    <x v="0"/>
    <x v="6"/>
    <s v="ALCALDIA MUNICIPAL LERIDA TOLIMA "/>
    <x v="3"/>
    <x v="6"/>
    <s v="CAC. Solicitud certificación Comandante "/>
    <s v="Andrea Bibiana Castañeda Durán"/>
    <x v="2"/>
    <s v="FORMULACIÓN, ACTUALIZACIÓN ,ACOMPAÑAMINETO NORMATIVO Y OPERATIVO "/>
    <x v="2"/>
    <n v="15"/>
    <s v="20231140238562  "/>
    <d v="2023-07-14T00:00:00"/>
    <n v="20232110091701"/>
    <d v="2023-10-05T00:00:00"/>
    <n v="59"/>
    <x v="52"/>
    <x v="0"/>
    <s v="26-07-2023 10:13 AM_x0009_Archivar_x0009_Andrea Bibiana Castañeda Durán_x0009_SE DA TRÁMITE CON RAD. 20232110091701 ENVIADO EL 26/7/23"/>
    <d v="2023-07-26T00:00:00"/>
    <s v="Pdf"/>
    <s v="N/A"/>
    <s v="N/A"/>
    <s v="Sin evidencia de respuesta"/>
  </r>
  <r>
    <x v="0"/>
    <x v="0"/>
    <x v="3"/>
    <s v="CAMILO GUEVARA  "/>
    <x v="0"/>
    <x v="0"/>
    <s v="CAC: REMITE DERECHOS DE PETICIÓN "/>
    <s v="Viviana Gonzalez Cano"/>
    <x v="1"/>
    <s v="GESTIÓN DE ASUNTOS DISCIPLINARIOS "/>
    <x v="2"/>
    <n v="15"/>
    <s v="20231140238742  "/>
    <d v="2023-07-17T00:00:00"/>
    <n v="20233140092081"/>
    <d v="2023-07-31T00:00:00"/>
    <n v="10"/>
    <x v="17"/>
    <x v="1"/>
    <s v="31-07-2023 16:27 PM_x0009_Archivar_x0009_Viviana Gonzalez Cano_x0009_Se da contestación bajo radicado 20233140092081."/>
    <d v="2023-07-31T00:00:00"/>
    <s v="Pdf"/>
    <s v="Si"/>
    <s v="N/A"/>
    <s v="N/A"/>
  </r>
  <r>
    <x v="0"/>
    <x v="0"/>
    <x v="3"/>
    <s v="NICOLAS ANDRES LASTRE . . "/>
    <x v="0"/>
    <x v="3"/>
    <s v="CAC. Consustas proceso educación "/>
    <s v="Jose Alexander Teuta Gomez "/>
    <x v="2"/>
    <s v="EDUCACIÓN NACIONAL PARA BOMBEROS"/>
    <x v="2"/>
    <n v="15"/>
    <s v="20231140238762  "/>
    <d v="2023-07-17T00:00:00"/>
    <s v="N/A"/>
    <d v="2023-08-10T00:00:00"/>
    <n v="18"/>
    <x v="11"/>
    <x v="3"/>
    <s v="10-08-2023 16:50 PM_x0009_Archivar_x0009_Beimar Mauricio Serna Duque_x0009_Se envía respuesta por correo a la solicitud con radicado 20231140238762 y se deja copia en la carpeta de evidencias con título Consultas Proceso de Educación – 20231140238762"/>
    <s v="N/A"/>
    <s v="N/A"/>
    <s v="Si"/>
    <s v="N/A"/>
    <s v="No se genera radicado de salida"/>
  </r>
  <r>
    <x v="0"/>
    <x v="0"/>
    <x v="1"/>
    <s v="PERSONERIA DE GUARNE"/>
    <x v="3"/>
    <x v="3"/>
    <s v="CAC: TRASLADO DERECHO DE PETICION -SOLICITUD INFORMACIÓN DE LA PERSONERIA DE GUARNE SOBRE REQUISITOS PARA NOMBRAMIENTO CABO DE BOMBEROS - "/>
    <s v="Jorge Fabian Rodriguez Hincapie "/>
    <x v="2"/>
    <s v="FORMULACIÓN, ACTUALIZACIÓN ,ACOMPAÑAMINETO NORMATIVO Y OPERATIVO "/>
    <x v="2"/>
    <n v="15"/>
    <s v="20231140238782  "/>
    <d v="2023-07-17T00:00:00"/>
    <s v="_x0009_20232110092011"/>
    <d v="2023-08-15T00:00:00"/>
    <n v="21"/>
    <x v="7"/>
    <x v="3"/>
    <s v="15-08-2023 17:00 PM_x0009_Archivar_x0009_Jorge Fabian Rodriguez Hincapie_x0009_Radicado DNBC N°20231140238782, se contesto con el radicado de salida 20232110092011 se notifica el 15 de agosto de 2023 al peticionario"/>
    <d v="2023-08-15T00:00:00"/>
    <s v="Pdf"/>
    <s v="Si"/>
    <s v="N/A"/>
    <s v="N/A"/>
  </r>
  <r>
    <x v="0"/>
    <x v="0"/>
    <x v="0"/>
    <s v="CONTRALORIA / HAROLD HUMBERTO CHAVEZ  "/>
    <x v="1"/>
    <x v="1"/>
    <s v="CAC: Remite Observación Contraloría General de la República – Atención Denuncia 2022-252859-82111-D "/>
    <s v="Carlos Armando López Barrera "/>
    <x v="0"/>
    <s v=" SUBDIRECCIÓN ADMINISTRATIVA Y FINANCIERA"/>
    <x v="1"/>
    <n v="10"/>
    <s v="20231140238812  "/>
    <d v="2023-07-17T00:00:00"/>
    <m/>
    <d v="2023-10-05T00:00:00"/>
    <n v="58"/>
    <x v="53"/>
    <x v="0"/>
    <m/>
    <m/>
    <m/>
    <m/>
    <m/>
    <m/>
  </r>
  <r>
    <x v="0"/>
    <x v="0"/>
    <x v="2"/>
    <s v="MANUEL ENRIQUE SALAZAR HERNANDEZ DELEGADO DEPARTAMENTAL SANTANDER  "/>
    <x v="2"/>
    <x v="2"/>
    <s v="CAC: REMITE DERECHO DE PETICIÓN "/>
    <s v="Rubén Darío Rincón Sanchez "/>
    <x v="2"/>
    <s v="INSPECCIÓN, VIGILANCIA Y CONTROL"/>
    <x v="2"/>
    <s v="15+15"/>
    <s v="20231140238922  "/>
    <d v="2023-07-18T00:00:00"/>
    <s v="_x0009_20231000092541"/>
    <d v="2023-10-05T00:00:00"/>
    <n v="57"/>
    <x v="54"/>
    <x v="0"/>
    <s v="06-09-2023 09:56 AM_x0009_Archivar_x0009_Julio Cesar Garcia Triana_x0009_se archiva toda vez que se envia la respuesta por parte de area easesores de ls DNBC una vez se envio la parte que correspondia a IVC."/>
    <d v="2023-09-15T00:00:00"/>
    <s v="Pdf"/>
    <s v="N/A"/>
    <s v="N/A"/>
    <s v="Se solicita prorroga a peticionario / sin evidencia de envío respuesta"/>
  </r>
  <r>
    <x v="0"/>
    <x v="0"/>
    <x v="8"/>
    <s v="CUERPO DE BOMBEROS VOLUNTARIOS DE MANI - CASANARE  "/>
    <x v="2"/>
    <x v="3"/>
    <s v="CAC. Solicitud de concepto - Votaciones consejos de dignatarios. "/>
    <s v="Andrea Bibiana Castañeda Durán"/>
    <x v="2"/>
    <s v="FORMULACIÓN, ACTUALIZACIÓN ,ACOMPAÑAMINETO NORMATIVO Y OPERATIVO "/>
    <x v="2"/>
    <n v="15"/>
    <s v="20231140238982  "/>
    <d v="2023-07-18T00:00:00"/>
    <s v="_x0009_20232110091721"/>
    <d v="2023-07-26T00:00:00"/>
    <n v="6"/>
    <x v="4"/>
    <x v="1"/>
    <s v="26-07-2023 10:16 AM_x0009_Archivar_x0009_Andrea Bibiana Castañeda Durán_x0009_SE DIO TRÁMITE CON RAD. 20232110091721 ENVIADO EL 26/7/23"/>
    <d v="2023-07-26T00:00:00"/>
    <s v="Pdf"/>
    <s v="Si"/>
    <s v="N/A"/>
    <s v="N/A"/>
  </r>
  <r>
    <x v="0"/>
    <x v="0"/>
    <x v="12"/>
    <s v="HUGO ENRIQUE NIETO MOLINA  / COORDINADOR DEPARTAMENTAL"/>
    <x v="2"/>
    <x v="3"/>
    <s v="CAC: REMITE HOJA DE VIDA PARA POSTULARSE COMO COORDINADOR EJECUTIVO "/>
    <s v="Andrea Bibiana Castañeda Durán"/>
    <x v="2"/>
    <s v="FORMULACIÓN, ACTUALIZACIÓN ,ACOMPAÑAMINETO NORMATIVO Y OPERATIVO "/>
    <x v="5"/>
    <n v="30"/>
    <s v="20231140238992  "/>
    <d v="2023-07-18T00:00:00"/>
    <n v="20232110091971"/>
    <d v="2023-07-28T00:00:00"/>
    <n v="8"/>
    <x v="18"/>
    <x v="1"/>
    <s v="28-07-2023 14:52 PM_x0009_Archivar_x0009_Andrea Bibiana Castañeda Durán_x0009_SE DIO TRÁMITE CON RAD. 20232110091971 ENVIADO EL 28/7/23"/>
    <d v="2023-07-28T00:00:00"/>
    <s v="Pdf"/>
    <s v="Si"/>
    <s v="N/A"/>
    <s v="N/A"/>
  </r>
  <r>
    <x v="0"/>
    <x v="0"/>
    <x v="0"/>
    <s v="JUAN DANIEL PEÑUELA CALVACHE /  CONGRESO DE LA REPUBLICA"/>
    <x v="1"/>
    <x v="3"/>
    <s v="CAC: REMITE DERECHO DE PETICIÓN "/>
    <s v="Jorge Restrepo Sanguino"/>
    <x v="2"/>
    <s v="FORMULACIÓN, ACTUALIZACIÓN ,ACOMPAÑAMINETO NORMATIVO Y OPERATIVO "/>
    <x v="6"/>
    <n v="5"/>
    <s v="20231140239002  "/>
    <d v="2023-07-18T00:00:00"/>
    <n v="20232110092041"/>
    <d v="2023-07-28T00:00:00"/>
    <n v="8"/>
    <x v="18"/>
    <x v="3"/>
    <s v="28-07-2023 10:24 AM_x0009_Archivar_x0009_Jorge Restrepo Sanguino_x0009_SE DIO RESPUESTA MEDIANTE OFICIO N°20232110092041 EL 28/7/2023"/>
    <d v="2023-07-28T00:00:00"/>
    <s v="Pdf"/>
    <s v="Si"/>
    <s v="N/A"/>
    <s v="N/A"/>
  </r>
  <r>
    <x v="0"/>
    <x v="0"/>
    <x v="0"/>
    <s v="SINDICATO DE EMPLEADOS DEFENSA DE LA VIDA Y EL AMBIENTE SELVA "/>
    <x v="4"/>
    <x v="3"/>
    <s v="CAC. R23236 - Solicitud de copia de Acuerdos Colectivos y Pliegos de Peticiones.  "/>
    <s v="Jorge Restrepo Sanguino"/>
    <x v="2"/>
    <s v="FORMULACIÓN, ACTUALIZACIÓN ,ACOMPAÑAMINETO NORMATIVO Y OPERATIVO "/>
    <x v="2"/>
    <n v="15"/>
    <s v="20231140239042  "/>
    <d v="2023-07-19T00:00:00"/>
    <n v="20232110091901"/>
    <d v="2023-07-27T00:00:00"/>
    <n v="6"/>
    <x v="4"/>
    <x v="1"/>
    <s v="27-07-2023 11:25 AM_x0009_Archivar_x0009_Jorge Restrepo Sanguino_x0009_SE DIO RESPUESTA MEDIANTE OFICIO N 20232110091901 EL 27/7/2023"/>
    <d v="2023-07-27T00:00:00"/>
    <s v="Pdf"/>
    <s v="Si"/>
    <s v="N/A"/>
    <s v="N/A"/>
  </r>
  <r>
    <x v="0"/>
    <x v="0"/>
    <x v="3"/>
    <s v="EDWIN SOLANO  "/>
    <x v="0"/>
    <x v="3"/>
    <s v="CAC: Consulta sobre la Capacitación de Brigadas de Emergencia "/>
    <s v="_x0009_Beimar Mauricio Serna Duque"/>
    <x v="2"/>
    <s v="EDUCACIÓN NACIONAL PARA BOMBEROS"/>
    <x v="3"/>
    <n v="15"/>
    <s v="20231140239062  "/>
    <d v="2023-07-19T00:00:00"/>
    <s v="N/A"/>
    <d v="2023-07-27T00:00:00"/>
    <n v="6"/>
    <x v="4"/>
    <x v="1"/>
    <s v="31-07-2023 16:38 PM_x0009_Archivar_x0009_Beimar Mauricio Serna Duque_x0009_Se da respuesta mediante envío de correo electrónico el día 27 de julio"/>
    <s v="N/A"/>
    <s v="N/A"/>
    <s v="Si"/>
    <s v="N/A"/>
    <s v="No se genera radicado de salida"/>
  </r>
  <r>
    <x v="0"/>
    <x v="0"/>
    <x v="8"/>
    <s v="CUERPO DE BOMBEROS VOLUNTARIOS DE MANI - CASANARE  "/>
    <x v="2"/>
    <x v="3"/>
    <s v="CAC: Solicita concepto frente a las competencias de las Personerías Municipales con los Cuerpos de Bomberos Voluntarios "/>
    <s v="Andrea Bibiana Castañeda Durán"/>
    <x v="2"/>
    <s v="FORMULACIÓN, ACTUALIZACIÓN ,ACOMPAÑAMINETO NORMATIVO Y OPERATIVO "/>
    <x v="5"/>
    <n v="30"/>
    <s v="20231140239082  "/>
    <d v="2023-07-19T00:00:00"/>
    <n v="20232110092191"/>
    <d v="2023-08-02T00:00:00"/>
    <n v="10"/>
    <x v="17"/>
    <x v="1"/>
    <s v="10-08-2023 08:46 AM_x0009_Archivar_x0009_Andrea Bibiana Castañeda Durán_x0009_SE DIO TRÁMITE CON RAD. 20232110092191 ENVIADO EL 02/08/23"/>
    <d v="2023-08-10T00:00:00"/>
    <s v="Pdf"/>
    <s v="Si"/>
    <s v="N/A"/>
    <s v="N/A"/>
  </r>
  <r>
    <x v="0"/>
    <x v="0"/>
    <x v="0"/>
    <s v="SANTIAGO VERNAZA CIVETTA "/>
    <x v="0"/>
    <x v="3"/>
    <s v="CAC. Derecho de Petición - Cumplimiento PAE "/>
    <s v="Jorge Restrepo Sanguino"/>
    <x v="2"/>
    <s v="FORMULACIÓN, ACTUALIZACIÓN ,ACOMPAÑAMINETO NORMATIVO Y OPERATIVO "/>
    <x v="2"/>
    <n v="15"/>
    <s v="20231140239172  "/>
    <d v="2023-07-19T00:00:00"/>
    <n v="20232110091841"/>
    <d v="2023-07-27T00:00:00"/>
    <n v="6"/>
    <x v="4"/>
    <x v="1"/>
    <s v="27-07-2023 11:04 AM_x0009_Archivar_x0009_Jorge Restrepo Sanguino_x0009_SE DIO RESPUESTA MEDIANTE OFICIO N°20232110091841 EL 27/7/2023"/>
    <d v="2023-07-27T00:00:00"/>
    <s v="Pdf"/>
    <s v="Si"/>
    <s v="N/A"/>
    <s v="N/A"/>
  </r>
  <r>
    <x v="0"/>
    <x v="0"/>
    <x v="0"/>
    <s v="HERACLITO LANDINEZ  /  CONGRESO DE LA REPUBLICA"/>
    <x v="1"/>
    <x v="3"/>
    <s v="CAC: Reiteración solicitud de Información - Art. 258, Ley 5/1992., radicada inicialmente el 23 de mayo con No. 20231140227942 "/>
    <s v="Carlos Armando López Barrera "/>
    <x v="1"/>
    <s v="GESTIÓN JURÍDICA "/>
    <x v="1"/>
    <n v="10"/>
    <s v="20231140239262  "/>
    <d v="2023-07-19T00:00:00"/>
    <m/>
    <d v="2023-10-05T00:00:00"/>
    <n v="56"/>
    <x v="55"/>
    <x v="0"/>
    <m/>
    <m/>
    <m/>
    <m/>
    <m/>
    <m/>
  </r>
  <r>
    <x v="0"/>
    <x v="0"/>
    <x v="10"/>
    <s v="MARLIN CRISTINA DIAZ LOZANO "/>
    <x v="0"/>
    <x v="3"/>
    <s v="CAC: REMITE DERECHO DE PETICIÓN EMERGENCIA POR DERRUMBE  "/>
    <s v="Jorge Fabian Rodriguez Hincapie "/>
    <x v="2"/>
    <s v="FORMULACIÓN, ACTUALIZACIÓN ,ACOMPAÑAMINETO NORMATIVO Y OPERATIVO "/>
    <x v="2"/>
    <n v="15"/>
    <s v="20231140239302  "/>
    <d v="2023-07-19T00:00:00"/>
    <s v="_x0009_20232110092251"/>
    <d v="2023-08-04T00:00:00"/>
    <n v="12"/>
    <x v="6"/>
    <x v="1"/>
    <s v="15-08-2023 17:19 PM_x0009_Archivar_x0009_Jorge Fabian Rodriguez Hincapie_x0009_Radicado DNBC N 20231140239302 se contesto con el radicado de salida 20232110092251 se notifica el 04 de agosto de 2023 a la peticionaria Radicado DNBC N 20231140239302 , se contesta con el radicado de salida 20232110092241 se notifica el 04 de agosto de 2023 se traslado por competencia a la empresa publica y a la Alcaldia"/>
    <d v="2023-08-04T00:00:00"/>
    <s v="Pdf"/>
    <s v="Si"/>
    <s v="N/A"/>
    <s v="N/A"/>
  </r>
  <r>
    <x v="0"/>
    <x v="0"/>
    <x v="10"/>
    <s v="ANONIMO"/>
    <x v="0"/>
    <x v="2"/>
    <s v="CAC: Traslado comunicación ANÓNIMA, mediante la cual, advierte sobre presuntas irregularidades, en el municipio de Tocaima, Cundinamarca - organismos de socorro "/>
    <s v="Julio Cesar Garcia Triana"/>
    <x v="2"/>
    <s v="INSPECCIÓN, VIGILANCIA Y CONTROL"/>
    <x v="2"/>
    <n v="15"/>
    <s v="20231140239312  "/>
    <d v="2023-07-19T00:00:00"/>
    <m/>
    <d v="2023-09-08T00:00:00"/>
    <n v="37"/>
    <x v="31"/>
    <x v="3"/>
    <s v="08-09-2023 14:25 PM_x0009_Archivar_x0009_Julio Cesar Garcia Triana_x0009_SE ENVIA EL 08 DE SEPTIEMBRE E 2023 POR EL CORREO DE RESPUESTAS DE ATENCION AL CIUDADANO"/>
    <d v="2023-09-08T00:00:00"/>
    <s v="Pdf"/>
    <s v="Si"/>
    <s v="N/A"/>
    <s v="N/A"/>
  </r>
  <r>
    <x v="0"/>
    <x v="0"/>
    <x v="27"/>
    <s v="GOBERNACION DE RISARALDA  "/>
    <x v="3"/>
    <x v="2"/>
    <s v="CAC. Solicitud de información - Cumplimiento de compromisos CBV de La Virginia Riaralda "/>
    <s v="Massiel Mendez "/>
    <x v="2"/>
    <s v="INSPECCIÓN, VIGILANCIA Y CONTROL"/>
    <x v="4"/>
    <n v="10"/>
    <s v="20231140239382  "/>
    <d v="2023-07-21T00:00:00"/>
    <m/>
    <d v="2023-10-05T00:00:00"/>
    <n v="54"/>
    <x v="56"/>
    <x v="0"/>
    <m/>
    <m/>
    <m/>
    <m/>
    <m/>
    <m/>
  </r>
  <r>
    <x v="0"/>
    <x v="0"/>
    <x v="16"/>
    <s v="GOBERNACION DEL BOLIVAR GOBERNACION DEL BOLIVAR  "/>
    <x v="3"/>
    <x v="2"/>
    <s v="CAC. Consulta sobre nombramiento de Coordinadora Ejecutiva de Bomberos de Bolívar, Oficio GOBOL-23-032027 - Rta a Radicado - N° 20231140231072 "/>
    <s v="Rubén Darío Rincón Sanchez "/>
    <x v="2"/>
    <s v="INSPECCIÓN, VIGILANCIA Y CONTROL"/>
    <x v="5"/>
    <n v="30"/>
    <s v="20231140239392  "/>
    <d v="2023-07-21T00:00:00"/>
    <s v="_x0009_20232150092671"/>
    <d v="2023-10-05T00:00:00"/>
    <n v="54"/>
    <x v="56"/>
    <x v="0"/>
    <s v="21-09-2023 10:25 AM_x0009_Archivar_x0009_Julio Cesar Garcia Triana_x0009_SE ENVIA RESPUESTA EL 21 DE SEPTIEMBRE DE 2023 POR EL CORREO RESPUESTAS DE ATENCION AL CIUDADANO"/>
    <d v="2023-09-21T00:00:00"/>
    <s v="Pdf"/>
    <m/>
    <s v="N/A"/>
    <s v="Sin evidencia de envío respuesta"/>
  </r>
  <r>
    <x v="0"/>
    <x v="0"/>
    <x v="13"/>
    <s v="CIUDADANO SAN PEDRO  "/>
    <x v="0"/>
    <x v="3"/>
    <s v="CAC. 20231140214272 20232150083661 CBV de San Pedro de Sucre Queja Anónima "/>
    <s v="Rubén Darío Rincón Sanchez "/>
    <x v="2"/>
    <s v="INSPECCIÓN, VIGILANCIA Y CONTROL"/>
    <x v="3"/>
    <n v="15"/>
    <s v="20231140239412  "/>
    <d v="2023-07-21T00:00:00"/>
    <n v="20232150095861"/>
    <d v="2023-10-05T00:00:00"/>
    <n v="54"/>
    <x v="56"/>
    <x v="0"/>
    <s v="03-10-2023 15:46 PM_x0009_Archivar_x0009_Julio Cesar Garcia Triana_x0009_SE ENVIA EL 03 DE OCTUBRE DE 2023 POR EL CORREO DE RESPUESTAS DE ATENCION AL CIUDADANO"/>
    <d v="2023-10-03T00:00:00"/>
    <s v="Pdf"/>
    <m/>
    <s v="N/A"/>
    <s v="Sin evidencia de envío respuesta"/>
  </r>
  <r>
    <x v="0"/>
    <x v="0"/>
    <x v="5"/>
    <s v="MILLER FERNANDO GAMBOA  "/>
    <x v="0"/>
    <x v="3"/>
    <s v="CAC. Solicitud de información - Orientación sobre acenso en CBV  "/>
    <s v="Andrea Bibiana Castañeda Durán"/>
    <x v="2"/>
    <s v="FORMULACIÓN, ACTUALIZACIÓN ,ACOMPAÑAMINETO NORMATIVO Y OPERATIVO "/>
    <x v="3"/>
    <n v="15"/>
    <s v="20231140239422  "/>
    <d v="2023-07-21T00:00:00"/>
    <n v="20232110092071"/>
    <d v="2023-08-11T00:00:00"/>
    <n v="15"/>
    <x v="14"/>
    <x v="1"/>
    <s v="11-08-2023 08:41 AM_x0009_Archivar_x0009_Andrea Bibiana Castañeda Durán_x0009_SE DIO TRÁMITE CON RAD. 20232110092071 ENVIADO EL 11/08/23"/>
    <d v="2023-08-11T00:00:00"/>
    <s v="Pdf"/>
    <s v="Si"/>
    <s v="N/A"/>
    <s v="N/A"/>
  </r>
  <r>
    <x v="0"/>
    <x v="0"/>
    <x v="5"/>
    <s v="BENEMERITO CUERPO DE BOMBEROS VOLUNTARIOS TULUA - VALLE  "/>
    <x v="2"/>
    <x v="3"/>
    <s v="CAC. Solicitud de Información y Asesoría Laboral  "/>
    <s v="Jorge Restrepo Sanguino"/>
    <x v="2"/>
    <s v="FORMULACIÓN, ACTUALIZACIÓN ,ACOMPAÑAMINETO NORMATIVO Y OPERATIVO "/>
    <x v="3"/>
    <n v="15"/>
    <s v="20231140239462  "/>
    <d v="2023-07-21T00:00:00"/>
    <n v="20232110091961"/>
    <d v="2023-07-28T00:00:00"/>
    <n v="5"/>
    <x v="19"/>
    <x v="1"/>
    <s v="28-07-2023 10:14 AM_x0009_Archivar_x0009_Jorge Restrepo Sanguino_x0009_SE DIO RESPUESTA MEDIANTE N°20232110091961 EL 28/7/2023"/>
    <s v="N/A"/>
    <s v="N/A"/>
    <s v="Si"/>
    <s v="N/A"/>
    <s v="N/A"/>
  </r>
  <r>
    <x v="0"/>
    <x v="0"/>
    <x v="2"/>
    <s v="CUERPO DE BOMBEROS VOLUNTARIOS DE SANTANDER DE QUILICHAO  "/>
    <x v="2"/>
    <x v="3"/>
    <s v="CAC. SOLICITUD DE CONCEPTOS Y FORMANTOS -CBV SANTANDER DE QUILICHAO CAUCA. "/>
    <s v="Andrea Bibiana Castañeda Durán"/>
    <x v="2"/>
    <s v="FORMULACIÓN, ACTUALIZACIÓN ,ACOMPAÑAMINETO NORMATIVO Y OPERATIVO "/>
    <x v="5"/>
    <n v="30"/>
    <s v="20231140239562  "/>
    <d v="2023-07-21T00:00:00"/>
    <s v="_x0009_20232110091851"/>
    <d v="2023-07-27T00:00:00"/>
    <n v="4"/>
    <x v="20"/>
    <x v="1"/>
    <s v="27-07-2023 13:38 PM_x0009_Archivar_x0009_Andrea Bibiana Castañeda Durán_x0009_SE DIO TRÁMITE CON RAD. 20232110091851 ENVIADO EL 27/7/23"/>
    <d v="2023-07-27T00:00:00"/>
    <s v="Pdf"/>
    <s v="Si"/>
    <s v="N/A"/>
    <s v="N/A"/>
  </r>
  <r>
    <x v="0"/>
    <x v="0"/>
    <x v="16"/>
    <s v="CUERPO BOMBEROS VOLUNTARIOS CICUCO  "/>
    <x v="2"/>
    <x v="6"/>
    <s v="CAC. Documentación sobre la problemática de los convenios que no han cancelado "/>
    <s v="fano "/>
    <x v="2"/>
    <s v="FORMULACIÓN, ACTUALIZACIÓN ,ACOMPAÑAMINETO NORMATIVO Y OPERATIVO "/>
    <x v="2"/>
    <n v="15"/>
    <s v="20231140239632  "/>
    <d v="2023-07-21T00:00:00"/>
    <n v="20232110092211"/>
    <d v="2023-08-15T00:00:00"/>
    <n v="17"/>
    <x v="12"/>
    <x v="3"/>
    <m/>
    <m/>
    <m/>
    <m/>
    <m/>
    <m/>
  </r>
  <r>
    <x v="0"/>
    <x v="0"/>
    <x v="0"/>
    <s v="JUAN PULGARIN ACOSTA "/>
    <x v="0"/>
    <x v="3"/>
    <s v="CAC: Derecho de petición de información de Interés General "/>
    <s v="Jorge Fabian Rodriguez Hincapie "/>
    <x v="2"/>
    <s v="FORMULACIÓN, ACTUALIZACIÓN ,ACOMPAÑAMINETO NORMATIVO Y OPERATIVO "/>
    <x v="3"/>
    <n v="15"/>
    <s v="20231140239722  "/>
    <d v="2023-07-24T00:00:00"/>
    <n v="20232110092281"/>
    <d v="2023-08-04T00:00:00"/>
    <n v="9"/>
    <x v="5"/>
    <x v="1"/>
    <s v="15-08-2023 23:34 PM_x0009_Archivar_x0009_Jorge Fabian Rodriguez Hincapie_x0009_Radicado DNBC N ° 20231140239722 se contesto con el radicado de salida .20232110086211 se notifica el 04 de agosto de 2023 al peticionario"/>
    <d v="2023-06-04T00:00:00"/>
    <s v="Pdf"/>
    <s v="Si"/>
    <s v="N/A"/>
    <s v="N/A"/>
  </r>
  <r>
    <x v="0"/>
    <x v="0"/>
    <x v="16"/>
    <s v="HEMBERTH HENRIQUEZ.  /  CBV MOMPOX"/>
    <x v="2"/>
    <x v="6"/>
    <s v="CAC: REQUERIMIENTO INCONVENIENTES CON ADMINISTRACIÓN MUNICIPAL PARA CONTRATACIÓN SERVICIO "/>
    <s v="fano "/>
    <x v="2"/>
    <s v="FORMULACIÓN, ACTUALIZACIÓN ,ACOMPAÑAMINETO NORMATIVO Y OPERATIVO "/>
    <x v="2"/>
    <n v="15"/>
    <s v="20231140239742  "/>
    <d v="2023-07-24T00:00:00"/>
    <n v="20232110092181"/>
    <d v="2023-08-01T00:00:00"/>
    <n v="6"/>
    <x v="4"/>
    <x v="1"/>
    <s v="01-08-2023 16:01 PM_x0009_Archivar_x0009_fano_x0009_SE DIO RESPUESTA MEDIANTE OFICIO N°20232110092181 EL 1/8/2023"/>
    <d v="2023-08-01T00:00:00"/>
    <s v="Pdf"/>
    <s v="Si"/>
    <s v="N/A"/>
    <s v="N/A"/>
  </r>
  <r>
    <x v="0"/>
    <x v="0"/>
    <x v="9"/>
    <s v="CUERPO DE BOMBEROS VOLUNTARIOS AGUACHICA  "/>
    <x v="2"/>
    <x v="3"/>
    <s v="CAC. DERECHO DE PETICION ART 23 SUPERIOR ASUNTO CBV DE AGUACHICA CESAR. "/>
    <s v="Andrea Bibiana Castañeda Durán"/>
    <x v="2"/>
    <s v="FORMULACIÓN, ACTUALIZACIÓN ,ACOMPAÑAMINETO NORMATIVO Y OPERATIVO "/>
    <x v="4"/>
    <n v="10"/>
    <s v="20231140239752  "/>
    <d v="2023-07-24T00:00:00"/>
    <n v="20232110092091"/>
    <d v="2023-08-02T00:00:00"/>
    <n v="7"/>
    <x v="15"/>
    <x v="1"/>
    <s v="02-08-2023 09:21 AM_x0009_Archivar_x0009_Andrea Bibiana Castañeda Durán_x0009_se dio trámite con rad. 20232110092091 enviado el 2/8/23"/>
    <d v="2023-08-02T00:00:00"/>
    <s v="Pdf"/>
    <s v="Si"/>
    <s v="N/A"/>
    <s v="N/A"/>
  </r>
  <r>
    <x v="0"/>
    <x v="0"/>
    <x v="10"/>
    <s v="PAULA SORANYI NÚÑEZ GOMEZ "/>
    <x v="0"/>
    <x v="3"/>
    <s v="CAC. Fotografias del forestal con Aspirantes B14 y Meta y carta al Consejo De Oficiales B14. Cuerpo de Bomberos Voluntarios de Soacha  "/>
    <s v="Andrea Bibiana Castañeda Durán"/>
    <x v="2"/>
    <s v="FORMULACIÓN, ACTUALIZACIÓN ,ACOMPAÑAMINETO NORMATIVO Y OPERATIVO "/>
    <x v="3"/>
    <n v="15"/>
    <s v="20231140239792  "/>
    <d v="2023-07-24T00:00:00"/>
    <s v=" 20232110092131 Y 20232110092171"/>
    <d v="2023-08-10T00:00:00"/>
    <n v="13"/>
    <x v="16"/>
    <x v="1"/>
    <s v="10-08-2023 08:54 AM_x0009_Archivar_x0009_Andrea Bibiana Castañeda Durán_x0009_SE DIO TRÁMITE CON RADICADOS 20232110092131 Y 20232110092171 ENVIADO EL 3/08/23 Y 10/8/2023 RESPECTIVAMENTE. EL PRIMERO SOLICITANDO INFORMACIÓN RESPECTO AL TRÁMITE DE ADMISIÓN DE LA QUEJOSA Y EL SEGUNDO SOLICITANDO INICIO DE LA INVESTIGACIÓN POR PRESUNTAS EMERGENCIAS ATENDIDAS POR ASPIRANTES"/>
    <d v="2023-08-10T00:00:00"/>
    <s v="Pdf"/>
    <s v="Si"/>
    <s v="N/A"/>
    <s v="N/A"/>
  </r>
  <r>
    <x v="0"/>
    <x v="0"/>
    <x v="3"/>
    <s v="nasly del pilar fajardo ramirez"/>
    <x v="0"/>
    <x v="0"/>
    <s v="CAC: Traslado por competencia derecho de petición de Nasly del Pilar Fajardo - Requisitos para envió de personal a emergencia en Chile. "/>
    <s v="Luis Alberto Valencia Pulido "/>
    <x v="2"/>
    <s v="COORDINACIÓN OPERATIVA"/>
    <x v="2"/>
    <n v="15"/>
    <s v="20231140239912  "/>
    <d v="2023-07-24T00:00:00"/>
    <n v="20232120094321"/>
    <d v="2023-10-05T00:00:00"/>
    <n v="53"/>
    <x v="57"/>
    <x v="0"/>
    <s v="11-09-2023 14:27 PM_x0009_Archivar_x0009_Luis Alberto Valencia Pulido_x0009_se dio respuesta con el radicado No 20232120094321004"/>
    <d v="2023-09-25T00:00:00"/>
    <s v="Word"/>
    <m/>
    <m/>
    <s v="Sin evidencia de envío respuesta"/>
  </r>
  <r>
    <x v="0"/>
    <x v="0"/>
    <x v="13"/>
    <s v="WILLIAM DAVID CHADID ARIAS FRIOGAN "/>
    <x v="4"/>
    <x v="3"/>
    <s v="CAC. SOLICITUD DE INFORMACIÓN - CONCEPTO DE BOMBEROS COROZAL "/>
    <s v="Jorge Fabian Rodriguez Hincapie "/>
    <x v="2"/>
    <s v="FORMULACIÓN, ACTUALIZACIÓN ,ACOMPAÑAMINETO NORMATIVO Y OPERATIVO "/>
    <x v="5"/>
    <n v="30"/>
    <s v="20231140240062  "/>
    <d v="2023-07-25T00:00:00"/>
    <s v="_x0009_20232110092571"/>
    <d v="2023-08-16T00:00:00"/>
    <n v="16"/>
    <x v="13"/>
    <x v="1"/>
    <s v="16-08-2023 14:25 PM_x0009_Archivar_x0009_Jorge Fabian Rodriguez Hincapie_x0009_se contesto en termino al peticionario y se traslado por competencia al cuerpo de bomberos para su contesto de fondo al peticionario"/>
    <d v="2023-08-19T00:00:00"/>
    <s v="Pdf"/>
    <s v="Si"/>
    <s v="N/A"/>
    <s v="N/A"/>
  </r>
  <r>
    <x v="0"/>
    <x v="0"/>
    <x v="20"/>
    <s v="FISCALIA GENERAL DE LA NACION  "/>
    <x v="1"/>
    <x v="3"/>
    <s v="CAC: Solicitud de Información N.U.NC. 080016001257202316244 denuncia instaurada en la Dirección Seccional Atlántico, en contra de la administración municipal de Galapa Atlántico "/>
    <s v="Andrea Bibiana Castañeda Durán"/>
    <x v="2"/>
    <s v="FORMULACIÓN, ACTUALIZACIÓN ,ACOMPAÑAMINETO NORMATIVO Y OPERATIVO "/>
    <x v="1"/>
    <n v="10"/>
    <s v="20231140240082  "/>
    <d v="2023-07-25T00:00:00"/>
    <n v="20232110092321"/>
    <d v="2023-08-10T00:00:00"/>
    <n v="12"/>
    <x v="6"/>
    <x v="3"/>
    <s v="10-08-2023 11:24 AM_x0009_Archivar_x0009_Andrea Bibiana Castañeda Durán_x0009_SE DIO TRÁMITE CON RAD 20232110092321 ENVIADO EL 10/8/23"/>
    <d v="2023-08-10T00:00:00"/>
    <s v="Pdf"/>
    <s v="Si"/>
    <s v="N/A"/>
    <s v="N/A"/>
  </r>
  <r>
    <x v="0"/>
    <x v="0"/>
    <x v="3"/>
    <s v="MONICA HERNANDEZ LOZANO  "/>
    <x v="0"/>
    <x v="3"/>
    <s v="CAC. SOLICITUD DE INFORMACIÓN RESPUESTA RADICADO N° 20231140229342 - CONSULTA APLICABILIDAD LEY 1575 DE 2012 Y LEY Y 1796 DE 2016  "/>
    <s v="_x0009_Beimar Mauricio Serna Duque"/>
    <x v="2"/>
    <s v="EDUCACIÓN NACIONAL PARA BOMBEROS"/>
    <x v="4"/>
    <n v="10"/>
    <s v="20231140240142  "/>
    <d v="2023-07-26T00:00:00"/>
    <s v="_x0009_20232000093171"/>
    <d v="2023-08-25T00:00:00"/>
    <n v="22"/>
    <x v="2"/>
    <x v="3"/>
    <s v="25-08-2023 11:57 AM_x0009_Archivar_x0009_Beimar Mauricio Serna Duque_x0009_Se respuesta con radicado DNBC 20232000093171 Respuesta Inspecciones Contraincendios Respuesta Inspecciones Contraincendios - Se envía el 25 de agosto"/>
    <d v="2023-08-25T00:00:00"/>
    <s v="Pdf"/>
    <s v="Si"/>
    <s v="N/A"/>
    <s v="N/A"/>
  </r>
  <r>
    <x v="0"/>
    <x v="0"/>
    <x v="7"/>
    <s v="ALCALDIA MACANAL BOYACA "/>
    <x v="3"/>
    <x v="6"/>
    <s v="CAC: Remite respuesta Radicado DNBC No. 20232110090631 - Convenio prestación de servicio público esencial "/>
    <s v="Andrea Bibiana Castañeda Durán"/>
    <x v="2"/>
    <s v="FORMULACIÓN, ACTUALIZACIÓN ,ACOMPAÑAMINETO NORMATIVO Y OPERATIVO "/>
    <x v="3"/>
    <n v="15"/>
    <s v="20231140240152  "/>
    <d v="2023-07-26T00:00:00"/>
    <s v="_x0009_20232110092331"/>
    <d v="2023-08-10T00:00:00"/>
    <n v="11"/>
    <x v="1"/>
    <x v="1"/>
    <s v="10-08-2023 09:15 AM_x0009_Archivar_x0009_Andrea Bibiana Castañeda Durán_x0009_SE DIO TRÁMITE CON RAD. 20232110092331 ENVIADO EL 10/8/23"/>
    <d v="2023-08-10T00:00:00"/>
    <s v="Pdf"/>
    <s v="Si"/>
    <s v="N/A"/>
    <s v="N/A"/>
  </r>
  <r>
    <x v="0"/>
    <x v="0"/>
    <x v="20"/>
    <s v="VEEDURIA CIUDADANA VIGIAS DEL CAFE LUIS FERNANDO REYES RAMíREZ  "/>
    <x v="4"/>
    <x v="3"/>
    <s v="CAC: Solicita información sobre la legalización de los Consejos de Oficiales de los Cuerpos de Bomberos Voluntarios de Colombia "/>
    <s v="Jorge Fabian Rodriguez Hincapie "/>
    <x v="2"/>
    <s v="FORMULACIÓN, ACTUALIZACIÓN ,ACOMPAÑAMINETO NORMATIVO Y OPERATIVO "/>
    <x v="5"/>
    <n v="30"/>
    <s v="20231140240162  "/>
    <d v="2023-07-26T00:00:00"/>
    <s v="_x0009_20232110092591"/>
    <d v="2023-08-16T00:00:00"/>
    <n v="15"/>
    <x v="14"/>
    <x v="1"/>
    <s v="16-08-2023 14:08 PM_x0009_Archivar_x0009_Jorge Fabian Rodriguez Hincapie_x0009_Radicado DNBC N° 20231140240162, se contesto con el radicado de salida 20232110092591 se notifica el 16 de agosto de 2023 al peticionario"/>
    <s v="N/A"/>
    <s v="Word"/>
    <s v="Si"/>
    <s v="N/A"/>
    <s v="Documento sin firma"/>
  </r>
  <r>
    <x v="0"/>
    <x v="0"/>
    <x v="7"/>
    <s v="ANDRES RODRIGO ARDILA MALDONADO  "/>
    <x v="0"/>
    <x v="4"/>
    <s v="CAC. Solicitud de información - Certificado Bombero 1 y bombero 2 - Indica no recibir respuesta por parte del CBV "/>
    <s v="Beimar Mauricio Serna Duque"/>
    <x v="2"/>
    <s v="EDUCACIÓN NACIONAL PARA BOMBEROS"/>
    <x v="3"/>
    <n v="15"/>
    <s v="20231140240172  "/>
    <d v="2023-07-26T00:00:00"/>
    <s v="N/A"/>
    <d v="2023-08-01T00:00:00"/>
    <n v="4"/>
    <x v="20"/>
    <x v="1"/>
    <s v="01-08-2023 13:18 PM_x0009_Archivar_x0009_Beimar Mauricio Serna Duque_x0009_Se envía correo con los certificados correspondientes de acuerdo a solicitud"/>
    <s v="N/A"/>
    <s v="N/A"/>
    <s v="Si"/>
    <s v="N/A"/>
    <s v="No se genera radicado de salida"/>
  </r>
  <r>
    <x v="0"/>
    <x v="0"/>
    <x v="0"/>
    <s v="JORGE ENRIQUE BENEDETTI MARTELO / CONGRESO DE LA REPUBLICA"/>
    <x v="1"/>
    <x v="4"/>
    <s v="CAC. Solicitud de concepto - Proyecto de ley "/>
    <s v="Luisa Maria Mendoza Manrique"/>
    <x v="2"/>
    <s v="EDUCACIÓN NACIONAL PARA BOMBEROS"/>
    <x v="6"/>
    <n v="10"/>
    <s v="20231140240242  "/>
    <d v="2023-07-26T00:00:00"/>
    <n v="20232140092491"/>
    <d v="2023-08-23T00:00:00"/>
    <n v="20"/>
    <x v="8"/>
    <x v="3"/>
    <s v="02-08-2023 17:54 PM_x0009_Archivar_x0009_Luisa Maria Mendoza Manrique_x0009_SE ENVIA DOCUMENTO PARA FIRMA Y TRÁMITE 20232140092491"/>
    <d v="2023-08-04T00:00:00"/>
    <s v="Pdf"/>
    <s v="Si"/>
    <s v="N/A"/>
    <s v="N/A"/>
  </r>
  <r>
    <x v="0"/>
    <x v="0"/>
    <x v="16"/>
    <s v="HEMBERTH HENRIQUEZ. /  CBV MOMPOX"/>
    <x v="2"/>
    <x v="6"/>
    <s v="CAC: Solicita asesoramiento de como actuar frente a las irregularidades del Comandante del Cuerpo de Bomberos Voluntarios de Santa Cruz de Mompox.  "/>
    <s v="Andrea Bibiana Castañeda Durán"/>
    <x v="2"/>
    <s v="FORMULACIÓN, ACTUALIZACIÓN ,ACOMPAÑAMINETO NORMATIVO Y OPERATIVO "/>
    <x v="2"/>
    <n v="15"/>
    <s v="20231140240322  "/>
    <d v="2023-07-26T00:00:00"/>
    <s v="_x0009_20232110092931"/>
    <d v="2023-08-17T00:00:00"/>
    <n v="16"/>
    <x v="13"/>
    <x v="1"/>
    <s v="17-08-2023 08:28 AM_x0009_Archivar_x0009_Andrea Bibiana Castañeda Durán_x0009_SE DIO TRÁMITE CON RAD. 20232110092931 ENVIADO EL 17/8/23"/>
    <d v="2023-08-17T00:00:00"/>
    <s v="Pdf"/>
    <s v="Si"/>
    <s v="N/A"/>
    <s v="N/A"/>
  </r>
  <r>
    <x v="0"/>
    <x v="0"/>
    <x v="2"/>
    <s v="ALCALDIA SANTA BARBARA  "/>
    <x v="3"/>
    <x v="6"/>
    <s v="CAC: REMITE SOLICITUD DE INFORMACION SOBRE COMO REALIZAR LA CONTRATACION PARA EL SERVICIO PUBLICO ESENCIAL  "/>
    <s v="Jorge Fabian Rodriguez Hincapie "/>
    <x v="2"/>
    <s v="FORMULACIÓN, ACTUALIZACIÓN ,ACOMPAÑAMINETO NORMATIVO Y OPERATIVO "/>
    <x v="2"/>
    <n v="15"/>
    <s v="20231140240342  "/>
    <d v="2023-07-26T00:00:00"/>
    <n v="20232110092601"/>
    <d v="2023-08-16T00:00:00"/>
    <n v="15"/>
    <x v="14"/>
    <x v="1"/>
    <s v="16-08-2023 16:32 PM_x0009_Archivar_x0009_Jorge Fabian Rodriguez Hincapie_x0009_El radicado de entrada 20231140240342 se contesta con el radico de salida 20232110092601 y se oficio al peticionario el 16 de agosto de 2023"/>
    <d v="2023-08-16T00:00:00"/>
    <s v="Pdf"/>
    <s v="Si"/>
    <s v="N/A"/>
    <s v="N/A"/>
  </r>
  <r>
    <x v="0"/>
    <x v="0"/>
    <x v="3"/>
    <s v="JORGE ELIECER RESTREPO LOPEZ "/>
    <x v="0"/>
    <x v="3"/>
    <s v="CAC. Consulta - Cuántos son los periodos por los cuales puede ser reelegido consecutivamente un comandante de un CB "/>
    <s v="Andrea Bibiana Castañeda Durán"/>
    <x v="2"/>
    <s v="FORMULACIÓN, ACTUALIZACIÓN ,ACOMPAÑAMINETO NORMATIVO Y OPERATIVO "/>
    <x v="3"/>
    <n v="15"/>
    <s v="20231140240382  "/>
    <d v="2023-07-27T00:00:00"/>
    <n v="20232110092851"/>
    <d v="2023-08-11T00:00:00"/>
    <n v="11"/>
    <x v="1"/>
    <x v="1"/>
    <s v="11-08-2023 08:49 AM_x0009_Archivar_x0009_Andrea Bibiana Castañeda Durán_x0009_se dio trámite con rad. 20232110092851 enviado el 11/08/23"/>
    <d v="2023-08-11T00:00:00"/>
    <s v="Pdf"/>
    <s v="Si"/>
    <s v="N/A"/>
    <s v="N/A"/>
  </r>
  <r>
    <x v="0"/>
    <x v="0"/>
    <x v="0"/>
    <s v="MAURICIO AYALA  "/>
    <x v="0"/>
    <x v="1"/>
    <s v="CAC: Solicitud expedición del acto administrativo de nombramiento para el cargo de Subdirector Estratégico y de Coordinación Bomberil de la DNBC "/>
    <s v="Carlos Armando López Barrera "/>
    <x v="0"/>
    <s v=" SUBDIRECCIÓN ADMINISTRATIVA Y FINANCIERA"/>
    <x v="3"/>
    <n v="15"/>
    <s v="20231140240452  "/>
    <d v="2023-07-27T00:00:00"/>
    <m/>
    <d v="2023-10-05T00:00:00"/>
    <n v="50"/>
    <x v="58"/>
    <x v="0"/>
    <m/>
    <m/>
    <m/>
    <m/>
    <m/>
    <m/>
  </r>
  <r>
    <x v="0"/>
    <x v="0"/>
    <x v="7"/>
    <s v="CUERPO DE BOMBEROS VOLUNTARIOS COMBITA  "/>
    <x v="2"/>
    <x v="6"/>
    <s v="CAC: REMITE SOLICITUD INFORMACIÓN SOBRE VIABILIDAD PARA REALIZAR INSPECCIONES DE SEGURIDAD HUMANA CONTRA INCENDIO "/>
    <s v="Andrea Bibiana Castañeda Durán"/>
    <x v="2"/>
    <s v="FORMULACIÓN, ACTUALIZACIÓN ,ACOMPAÑAMINETO NORMATIVO Y OPERATIVO "/>
    <x v="5"/>
    <n v="30"/>
    <s v="20231140240492  "/>
    <d v="2023-07-27T00:00:00"/>
    <n v="20232110092341"/>
    <d v="2023-08-03T00:00:00"/>
    <n v="5"/>
    <x v="19"/>
    <x v="1"/>
    <s v="10-08-2023 08:43 AM_x0009_Archivar_x0009_Andrea Bibiana Castañeda Durán_x0009_SE DIO TRÁMITE CON RAD. 20232110092341 ENVIADO EL 3/8/23"/>
    <d v="2023-08-10T00:00:00"/>
    <s v="Pdf"/>
    <s v="Si"/>
    <s v="N/A"/>
    <s v="N/A"/>
  </r>
  <r>
    <x v="0"/>
    <x v="0"/>
    <x v="0"/>
    <s v="HERNAN CADAVID MARQUEZ /  CONGRESO DE LA REPUBLICA"/>
    <x v="1"/>
    <x v="1"/>
    <s v="CAC: Solicita información sobre el número de personas que han ejercido la función de presidencia o director de la entidad.  "/>
    <s v="DIRECTOR GENERAL  "/>
    <x v="1"/>
    <s v="DIRECCION GENERAL "/>
    <x v="6"/>
    <n v="5"/>
    <s v="20231140240502  "/>
    <d v="2023-07-28T00:00:00"/>
    <n v="20231000092961"/>
    <d v="2023-08-11T00:00:00"/>
    <n v="10"/>
    <x v="17"/>
    <x v="3"/>
    <s v="14-08-2023 10:17 AM_x0009_Archivar_x0009_DIRECTOR GENERAL_x0009_se contesto por correo electronico *20231000092961*"/>
    <s v="N/A"/>
    <s v="N/A"/>
    <s v="N/A"/>
    <s v="N/A"/>
    <s v="Sin evidencia de respuesta"/>
  </r>
  <r>
    <x v="0"/>
    <x v="0"/>
    <x v="5"/>
    <s v="ALVARO GUTIERREZ  /  COORDINADOR EJECUTIVO"/>
    <x v="2"/>
    <x v="2"/>
    <s v="CAC. Cuerpo de bomberos intervenidos en el Departamento del Valle del Cauca "/>
    <s v="Nataly Salas Casallas "/>
    <x v="2"/>
    <s v="INSPECCIÓN, VIGILANCIA Y CONTROL"/>
    <x v="4"/>
    <n v="10"/>
    <s v="20231140240592  "/>
    <d v="2023-07-28T00:00:00"/>
    <n v="20232150092821"/>
    <d v="2023-08-22T00:00:00"/>
    <n v="17"/>
    <x v="12"/>
    <x v="3"/>
    <s v="22-08-2023 17:18 PM_x0009_Archivar_x0009_Nataly Salas Casallas_x0009_Se envió por correo electrónico el día 22 de agosto del 2023"/>
    <d v="2023-08-22T00:00:00"/>
    <s v="Pdf"/>
    <s v="Si"/>
    <s v="N/A"/>
    <s v="N/A"/>
  </r>
  <r>
    <x v="0"/>
    <x v="0"/>
    <x v="2"/>
    <s v="MANUEL ENRIQUE SALAZAR HERNANDEZ DELEGADO DEPARTAMENTAL SANTANDER  "/>
    <x v="2"/>
    <x v="1"/>
    <s v="CAC: Remite oficio referente a observaciones Hoja de Vida Bombero Mauricio Ayala Vásquez "/>
    <s v="Carlos Armando López Barrera "/>
    <x v="1"/>
    <s v="GESTIÓN JURÍDICA "/>
    <x v="5"/>
    <n v="30"/>
    <s v="20231140240622  "/>
    <d v="2023-07-28T00:00:00"/>
    <m/>
    <d v="2023-10-05T00:00:00"/>
    <n v="49"/>
    <x v="59"/>
    <x v="0"/>
    <m/>
    <m/>
    <m/>
    <m/>
    <m/>
    <m/>
  </r>
  <r>
    <x v="0"/>
    <x v="0"/>
    <x v="5"/>
    <s v="RUBEN DARIO LOPEZ "/>
    <x v="2"/>
    <x v="4"/>
    <s v="CAC: REMITE DENUNCIA SOBRE INCONSISTENCIA EN EL CUMPLIMIENTO DE REQUISITOS PARA CARGO DE COMANDANTE  "/>
    <s v="Jose Alexander Teuta Gomez "/>
    <x v="2"/>
    <s v="EDUCACIÓN NACIONAL PARA BOMBEROS"/>
    <x v="3"/>
    <n v="15"/>
    <s v="20231140240682  "/>
    <d v="2023-07-31T00:00:00"/>
    <s v="_x0009_20232150093671"/>
    <d v="2023-10-05T00:00:00"/>
    <n v="48"/>
    <x v="60"/>
    <x v="0"/>
    <s v="21-09-2023 10:57 AM_x0009_Archivar_x0009_Julio Cesar Garcia Triana_x0009_SE ENVIA EL 21 DE SEPTIEMBRE LA RESPUESTA POR EL CORREO DE RESPUESTAS DE ATENCION AL CIUDADANO"/>
    <d v="2023-09-21T00:00:00"/>
    <m/>
    <m/>
    <m/>
    <s v="Sin evidencia de envío respuesta"/>
  </r>
  <r>
    <x v="0"/>
    <x v="0"/>
    <x v="12"/>
    <s v="YULIS GONZALEZ  "/>
    <x v="0"/>
    <x v="3"/>
    <s v="CAC: Solicita información sobre el proceso y los requisitos de postulación y elección del consejo de dignatarios de un cuerpo de bomberos. "/>
    <s v="Andrea Bibiana Castañeda Durán"/>
    <x v="2"/>
    <s v="FORMULACIÓN, ACTUALIZACIÓN ,ACOMPAÑAMINETO NORMATIVO Y OPERATIVO "/>
    <x v="5"/>
    <n v="30"/>
    <s v="20231140240732  "/>
    <d v="2023-07-31T00:00:00"/>
    <n v="20232110092941"/>
    <d v="2023-08-17T00:00:00"/>
    <n v="13"/>
    <x v="16"/>
    <x v="1"/>
    <s v="17-08-2023 08:32 AM_x0009_Archivar_x0009_Andrea Bibiana Castañeda Durán_x0009_SE DIO TRÁMITE CON RAD. 20232110092941 ENVIADO EL 17/8/23"/>
    <d v="2023-08-17T00:00:00"/>
    <s v="Pdf"/>
    <s v="Si"/>
    <s v="N/A"/>
    <s v="N/A"/>
  </r>
  <r>
    <x v="0"/>
    <x v="0"/>
    <x v="7"/>
    <s v="JULIO VICENTE TORRES AVIL"/>
    <x v="0"/>
    <x v="3"/>
    <s v="CAC: TRASLADA POR COMPETENCIA PETICIÓN DEL SEÑOR JULIO VICENTE TORRES AVILA "/>
    <s v="Jorge Fabian Rodriguez Hincapie "/>
    <x v="2"/>
    <s v="FORMULACIÓN, ACTUALIZACIÓN ,ACOMPAÑAMINETO NORMATIVO Y OPERATIVO "/>
    <x v="3"/>
    <n v="15"/>
    <s v="20231140240782  "/>
    <d v="2023-07-31T00:00:00"/>
    <s v="_x0009_20232110092681"/>
    <d v="2023-08-14T00:00:00"/>
    <n v="10"/>
    <x v="17"/>
    <x v="1"/>
    <s v="15-08-2023 23:55 PM_x0009_Archivar_x0009_Jorge Fabian Rodriguez Hincapie_x0009_el radicado de entrada 20231140240782, se contesto con el radicado de salida 20232110092681 y se notifico al peticionario el 14 de agosto de 2023"/>
    <d v="2023-08-14T00:00:00"/>
    <s v="Pdf"/>
    <s v="Si"/>
    <s v="N/A"/>
    <s v="N/A"/>
  </r>
  <r>
    <x v="0"/>
    <x v="0"/>
    <x v="1"/>
    <s v="GUILLERMO ENRIQUE GOMEZ MORALES /  FISCALIA GENERAL DE LA NACION"/>
    <x v="1"/>
    <x v="3"/>
    <s v="CAC: Solicitud información sobre requisitos y pruebas que debe realizar un bombero para ser idóneo y ser autorizado en conducir o manejar una máquina de bomberos. "/>
    <s v="Jorge Fabian Rodriguez Hincapie "/>
    <x v="2"/>
    <s v="FORMULACIÓN, ACTUALIZACIÓN ,ACOMPAÑAMINETO NORMATIVO Y OPERATIVO "/>
    <x v="1"/>
    <n v="10"/>
    <s v="20231140240802  "/>
    <d v="2023-07-31T00:00:00"/>
    <s v="_x0009_20232110092711"/>
    <d v="2023-08-14T00:00:00"/>
    <n v="10"/>
    <x v="17"/>
    <x v="1"/>
    <s v="15-08-2023 23:55 PM_x0009_Archivar_x0009_Jorge Fabian Rodriguez Hincapie_x0009_Radicado DNBC N° 20231140240802 se contesto con el radicado de salida 20232110092711 y se notifico por correo el 14 de agosto de 2023."/>
    <d v="2023-08-14T00:00:00"/>
    <s v="Pdf"/>
    <s v="Si"/>
    <s v="N/A"/>
    <s v="N/A"/>
  </r>
  <r>
    <x v="0"/>
    <x v="0"/>
    <x v="0"/>
    <s v="PROCURADURíA 1 DELEGADA CONTRATACIóN ESTATAL MARIA CECILIA RUBIANO VARGAS SECRETARIO GRADO 11 "/>
    <x v="1"/>
    <x v="1"/>
    <s v="CAC: Requerimiento Oficio P4DCE-1283 Expediente No. IUS – E - 2023 – 077023 - IUC – D - 2023 – 2825611 - Solicita Copia de la resolución No. 0661 de 2014. "/>
    <s v="Carlos Armando López Barrera "/>
    <x v="0"/>
    <s v=" SUBDIRECCIÓN ADMINISTRATIVA Y FINANCIERA"/>
    <x v="1"/>
    <n v="10"/>
    <s v="20231140240852  "/>
    <d v="2023-07-31T00:00:00"/>
    <m/>
    <d v="2023-10-05T00:00:00"/>
    <n v="48"/>
    <x v="60"/>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7">
  <location ref="A71:B100" firstHeaderRow="1" firstDataRow="1" firstDataCol="1"/>
  <pivotFields count="25">
    <pivotField showAll="0"/>
    <pivotField showAll="0"/>
    <pivotField axis="axisRow" dataField="1" showAll="0">
      <items count="30">
        <item x="1"/>
        <item x="22"/>
        <item x="12"/>
        <item m="1" x="28"/>
        <item x="0"/>
        <item x="16"/>
        <item x="7"/>
        <item x="4"/>
        <item x="19"/>
        <item x="17"/>
        <item x="8"/>
        <item x="14"/>
        <item x="9"/>
        <item x="26"/>
        <item x="11"/>
        <item x="10"/>
        <item x="15"/>
        <item x="21"/>
        <item x="18"/>
        <item x="24"/>
        <item x="3"/>
        <item x="23"/>
        <item x="25"/>
        <item x="20"/>
        <item x="27"/>
        <item x="2"/>
        <item x="13"/>
        <item x="6"/>
        <item x="5"/>
        <item t="default"/>
      </items>
    </pivotField>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9">
    <i>
      <x/>
    </i>
    <i>
      <x v="1"/>
    </i>
    <i>
      <x v="2"/>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Cuenta de Departamento"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5">
  <location ref="A43:B45"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60:B66" firstHeaderRow="1" firstDataRow="1" firstDataCol="1"/>
  <pivotFields count="25">
    <pivotField showAll="0"/>
    <pivotField showAll="0"/>
    <pivotField showAll="0"/>
    <pivotField showAll="0"/>
    <pivotField axis="axisRow" dataField="1" showAll="0">
      <items count="6">
        <item x="2"/>
        <item x="1"/>
        <item x="3"/>
        <item x="4"/>
        <item x="0"/>
        <item t="default"/>
      </items>
    </pivotField>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4">
    <format dxfId="9">
      <pivotArea collapsedLevelsAreSubtotals="1" fieldPosition="0">
        <references count="1">
          <reference field="4" count="1">
            <x v="0"/>
          </reference>
        </references>
      </pivotArea>
    </format>
    <format dxfId="8">
      <pivotArea collapsedLevelsAreSubtotals="1" fieldPosition="0">
        <references count="1">
          <reference field="4" count="1">
            <x v="4"/>
          </reference>
        </references>
      </pivotArea>
    </format>
    <format dxfId="7">
      <pivotArea collapsedLevelsAreSubtotals="1" fieldPosition="0">
        <references count="1">
          <reference field="4" count="1">
            <x v="3"/>
          </reference>
        </references>
      </pivotArea>
    </format>
    <format dxfId="6">
      <pivotArea collapsedLevelsAreSubtotals="1" fieldPosition="0">
        <references count="1">
          <reference field="4" count="1">
            <x v="2"/>
          </reference>
        </references>
      </pivotArea>
    </format>
  </formats>
  <chartFormats count="18">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4" count="1" selected="0">
            <x v="0"/>
          </reference>
        </references>
      </pivotArea>
    </chartFormat>
    <chartFormat chart="1" format="3">
      <pivotArea type="data" outline="0" fieldPosition="0">
        <references count="2">
          <reference field="4294967294" count="1" selected="0">
            <x v="0"/>
          </reference>
          <reference field="4" count="1" selected="0">
            <x v="1"/>
          </reference>
        </references>
      </pivotArea>
    </chartFormat>
    <chartFormat chart="1" format="4">
      <pivotArea type="data" outline="0" fieldPosition="0">
        <references count="2">
          <reference field="4294967294" count="1" selected="0">
            <x v="0"/>
          </reference>
          <reference field="4" count="1" selected="0">
            <x v="2"/>
          </reference>
        </references>
      </pivotArea>
    </chartFormat>
    <chartFormat chart="1" format="5">
      <pivotArea type="data" outline="0" fieldPosition="0">
        <references count="2">
          <reference field="4294967294" count="1" selected="0">
            <x v="0"/>
          </reference>
          <reference field="4" count="1" selected="0">
            <x v="3"/>
          </reference>
        </references>
      </pivotArea>
    </chartFormat>
    <chartFormat chart="1" format="6">
      <pivotArea type="data" outline="0" fieldPosition="0">
        <references count="2">
          <reference field="4294967294" count="1" selected="0">
            <x v="0"/>
          </reference>
          <reference field="4" count="1" selected="0">
            <x v="4"/>
          </reference>
        </references>
      </pivotArea>
    </chartFormat>
    <chartFormat chart="2" format="7" series="1">
      <pivotArea type="data" outline="0" fieldPosition="0">
        <references count="1">
          <reference field="4294967294" count="1" selected="0">
            <x v="0"/>
          </reference>
        </references>
      </pivotArea>
    </chartFormat>
    <chartFormat chart="2" format="8">
      <pivotArea type="data" outline="0" fieldPosition="0">
        <references count="2">
          <reference field="4294967294" count="1" selected="0">
            <x v="0"/>
          </reference>
          <reference field="4" count="1" selected="0">
            <x v="0"/>
          </reference>
        </references>
      </pivotArea>
    </chartFormat>
    <chartFormat chart="2" format="9">
      <pivotArea type="data" outline="0" fieldPosition="0">
        <references count="2">
          <reference field="4294967294" count="1" selected="0">
            <x v="0"/>
          </reference>
          <reference field="4" count="1" selected="0">
            <x v="1"/>
          </reference>
        </references>
      </pivotArea>
    </chartFormat>
    <chartFormat chart="2" format="10">
      <pivotArea type="data" outline="0" fieldPosition="0">
        <references count="2">
          <reference field="4294967294" count="1" selected="0">
            <x v="0"/>
          </reference>
          <reference field="4" count="1" selected="0">
            <x v="2"/>
          </reference>
        </references>
      </pivotArea>
    </chartFormat>
    <chartFormat chart="2" format="11">
      <pivotArea type="data" outline="0" fieldPosition="0">
        <references count="2">
          <reference field="4294967294" count="1" selected="0">
            <x v="0"/>
          </reference>
          <reference field="4" count="1" selected="0">
            <x v="3"/>
          </reference>
        </references>
      </pivotArea>
    </chartFormat>
    <chartFormat chart="2" format="12">
      <pivotArea type="data" outline="0" fieldPosition="0">
        <references count="2">
          <reference field="4294967294" count="1" selected="0">
            <x v="0"/>
          </reference>
          <reference field="4" count="1" selected="0">
            <x v="4"/>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 chart="0" format="5">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8"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2">
  <location ref="A105:B113" firstHeaderRow="1" firstDataRow="1" firstDataCol="1"/>
  <pivotFields count="25">
    <pivotField showAll="0"/>
    <pivotField showAll="0">
      <items count="3">
        <item x="0"/>
        <item x="1"/>
        <item t="default"/>
      </items>
    </pivotField>
    <pivotField showAll="0"/>
    <pivotField showAll="0"/>
    <pivotField showAll="0"/>
    <pivotField axis="axisRow" dataField="1" showAll="0">
      <items count="8">
        <item x="6"/>
        <item x="1"/>
        <item x="4"/>
        <item x="3"/>
        <item x="0"/>
        <item x="5"/>
        <item x="2"/>
        <item t="default"/>
      </items>
    </pivotField>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1">
    <format dxfId="14">
      <pivotArea dataOnly="0" labelOnly="1" fieldPosition="0">
        <references count="1">
          <reference field="5" count="1">
            <x v="3"/>
          </reference>
        </references>
      </pivotArea>
    </format>
    <format dxfId="13">
      <pivotArea dataOnly="0" labelOnly="1" fieldPosition="0">
        <references count="1">
          <reference field="5" count="1">
            <x v="6"/>
          </reference>
        </references>
      </pivotArea>
    </format>
    <format dxfId="12">
      <pivotArea dataOnly="0" labelOnly="1" fieldPosition="0">
        <references count="1">
          <reference field="5" count="1">
            <x v="2"/>
          </reference>
        </references>
      </pivotArea>
    </format>
    <format dxfId="11">
      <pivotArea dataOnly="0" labelOnly="1" fieldPosition="0">
        <references count="1">
          <reference field="5" count="1">
            <x v="0"/>
          </reference>
        </references>
      </pivotArea>
    </format>
    <format dxfId="10">
      <pivotArea dataOnly="0" labelOnly="1" fieldPosition="0">
        <references count="1">
          <reference field="5" count="1">
            <x v="1"/>
          </reference>
        </references>
      </pivotArea>
    </format>
    <format dxfId="5">
      <pivotArea collapsedLevelsAreSubtotals="1" fieldPosition="0">
        <references count="1">
          <reference field="5" count="1">
            <x v="3"/>
          </reference>
        </references>
      </pivotArea>
    </format>
    <format dxfId="4">
      <pivotArea collapsedLevelsAreSubtotals="1" fieldPosition="0">
        <references count="1">
          <reference field="5" count="1">
            <x v="6"/>
          </reference>
        </references>
      </pivotArea>
    </format>
    <format dxfId="3">
      <pivotArea collapsedLevelsAreSubtotals="1" fieldPosition="0">
        <references count="1">
          <reference field="5" count="1">
            <x v="2"/>
          </reference>
        </references>
      </pivotArea>
    </format>
    <format dxfId="2">
      <pivotArea collapsedLevelsAreSubtotals="1" fieldPosition="0">
        <references count="1">
          <reference field="5" count="1">
            <x v="0"/>
          </reference>
        </references>
      </pivotArea>
    </format>
    <format dxfId="1">
      <pivotArea collapsedLevelsAreSubtotals="1" fieldPosition="0">
        <references count="1">
          <reference field="5" count="1">
            <x v="1"/>
          </reference>
        </references>
      </pivotArea>
    </format>
    <format dxfId="0">
      <pivotArea collapsedLevelsAreSubtotals="1" fieldPosition="0">
        <references count="1">
          <reference field="5" count="1">
            <x v="5"/>
          </reference>
        </references>
      </pivotArea>
    </format>
  </formats>
  <chartFormats count="2">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9"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A118:B126" firstHeaderRow="1" firstDataRow="1" firstDataCol="1"/>
  <pivotFields count="25">
    <pivotField showAll="0"/>
    <pivotField showAll="0">
      <items count="3">
        <item x="0"/>
        <item x="1"/>
        <item t="default"/>
      </items>
    </pivotField>
    <pivotField showAll="0"/>
    <pivotField showAll="0"/>
    <pivotField showAll="0"/>
    <pivotField showAll="0">
      <items count="8">
        <item x="6"/>
        <item x="1"/>
        <item x="4"/>
        <item x="3"/>
        <item x="0"/>
        <item x="5"/>
        <item x="2"/>
        <item t="default"/>
      </items>
    </pivotField>
    <pivotField showAll="0"/>
    <pivotField showAll="0"/>
    <pivotField showAll="0"/>
    <pivotField showAll="0"/>
    <pivotField axis="axisRow" showAll="0">
      <items count="8">
        <item x="5"/>
        <item x="4"/>
        <item x="1"/>
        <item x="6"/>
        <item x="2"/>
        <item x="3"/>
        <item x="0"/>
        <item t="default"/>
      </items>
    </pivotField>
    <pivotField showAll="0"/>
    <pivotField showAll="0"/>
    <pivotField numFmtId="14" showAll="0"/>
    <pivotField showAll="0"/>
    <pivotField showAll="0"/>
    <pivotField showAll="0"/>
    <pivotField dataField="1" showAll="0">
      <items count="62">
        <item x="33"/>
        <item x="3"/>
        <item x="38"/>
        <item x="28"/>
        <item x="20"/>
        <item x="19"/>
        <item x="4"/>
        <item x="15"/>
        <item x="18"/>
        <item x="5"/>
        <item x="17"/>
        <item x="1"/>
        <item x="6"/>
        <item x="16"/>
        <item x="9"/>
        <item x="14"/>
        <item x="13"/>
        <item x="12"/>
        <item x="11"/>
        <item x="10"/>
        <item x="8"/>
        <item x="7"/>
        <item x="2"/>
        <item x="0"/>
        <item x="48"/>
        <item x="43"/>
        <item x="24"/>
        <item x="42"/>
        <item x="41"/>
        <item x="23"/>
        <item x="40"/>
        <item x="39"/>
        <item x="37"/>
        <item x="36"/>
        <item x="35"/>
        <item x="34"/>
        <item x="32"/>
        <item x="31"/>
        <item x="30"/>
        <item x="29"/>
        <item x="27"/>
        <item x="26"/>
        <item x="25"/>
        <item x="22"/>
        <item x="21"/>
        <item x="60"/>
        <item x="59"/>
        <item x="58"/>
        <item x="57"/>
        <item x="56"/>
        <item x="55"/>
        <item x="54"/>
        <item x="53"/>
        <item x="52"/>
        <item x="51"/>
        <item x="50"/>
        <item x="49"/>
        <item x="47"/>
        <item x="46"/>
        <item x="45"/>
        <item x="44"/>
        <item t="default"/>
      </items>
    </pivotField>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Tiempo de atención" fld="17" subtotal="average" baseField="0" baseItem="0" numFmtId="1"/>
  </dataFields>
  <formats count="1">
    <format dxfId="1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29:B37"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8">
        <item x="5"/>
        <item x="4"/>
        <item x="1"/>
        <item x="6"/>
        <item x="2"/>
        <item x="3"/>
        <item x="0"/>
        <item t="default"/>
      </items>
    </pivotField>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6">
    <format dxfId="21">
      <pivotArea dataOnly="0" labelOnly="1" fieldPosition="0">
        <references count="1">
          <reference field="10" count="1">
            <x v="4"/>
          </reference>
        </references>
      </pivotArea>
    </format>
    <format dxfId="20">
      <pivotArea dataOnly="0" labelOnly="1" fieldPosition="0">
        <references count="1">
          <reference field="10" count="1">
            <x v="5"/>
          </reference>
        </references>
      </pivotArea>
    </format>
    <format dxfId="19">
      <pivotArea dataOnly="0" labelOnly="1" fieldPosition="0">
        <references count="1">
          <reference field="10" count="1">
            <x v="1"/>
          </reference>
        </references>
      </pivotArea>
    </format>
    <format dxfId="18">
      <pivotArea dataOnly="0" labelOnly="1" fieldPosition="0">
        <references count="1">
          <reference field="10" count="1">
            <x v="2"/>
          </reference>
        </references>
      </pivotArea>
    </format>
    <format dxfId="17">
      <pivotArea dataOnly="0" labelOnly="1" fieldPosition="0">
        <references count="1">
          <reference field="10" count="1">
            <x v="3"/>
          </reference>
        </references>
      </pivotArea>
    </format>
    <format dxfId="16">
      <pivotArea dataOnly="0" labelOnly="1" fieldPosition="0">
        <references count="1">
          <reference field="10" count="1">
            <x v="6"/>
          </reference>
        </references>
      </pivotArea>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6"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5">
  <location ref="A10:B15"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axis="axisRow" dataField="1" showAll="0">
      <items count="5">
        <item x="1"/>
        <item x="2"/>
        <item x="3"/>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chartFormats count="25">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18" count="1" selected="0">
            <x v="0"/>
          </reference>
        </references>
      </pivotArea>
    </chartFormat>
    <chartFormat chart="1" format="3">
      <pivotArea type="data" outline="0" fieldPosition="0">
        <references count="2">
          <reference field="4294967294" count="1" selected="0">
            <x v="0"/>
          </reference>
          <reference field="18" count="1" selected="0">
            <x v="1"/>
          </reference>
        </references>
      </pivotArea>
    </chartFormat>
    <chartFormat chart="1" format="4">
      <pivotArea type="data" outline="0" fieldPosition="0">
        <references count="2">
          <reference field="4294967294" count="1" selected="0">
            <x v="0"/>
          </reference>
          <reference field="18" count="1" selected="0">
            <x v="2"/>
          </reference>
        </references>
      </pivotArea>
    </chartFormat>
    <chartFormat chart="1" format="5">
      <pivotArea type="data" outline="0" fieldPosition="0">
        <references count="2">
          <reference field="4294967294" count="1" selected="0">
            <x v="0"/>
          </reference>
          <reference field="18" count="1" selected="0">
            <x v="3"/>
          </reference>
        </references>
      </pivotArea>
    </chartFormat>
    <chartFormat chart="2" format="6" series="1">
      <pivotArea type="data" outline="0" fieldPosition="0">
        <references count="1">
          <reference field="4294967294" count="1" selected="0">
            <x v="0"/>
          </reference>
        </references>
      </pivotArea>
    </chartFormat>
    <chartFormat chart="2" format="7">
      <pivotArea type="data" outline="0" fieldPosition="0">
        <references count="2">
          <reference field="4294967294" count="1" selected="0">
            <x v="0"/>
          </reference>
          <reference field="18" count="1" selected="0">
            <x v="0"/>
          </reference>
        </references>
      </pivotArea>
    </chartFormat>
    <chartFormat chart="2" format="8">
      <pivotArea type="data" outline="0" fieldPosition="0">
        <references count="2">
          <reference field="4294967294" count="1" selected="0">
            <x v="0"/>
          </reference>
          <reference field="18" count="1" selected="0">
            <x v="1"/>
          </reference>
        </references>
      </pivotArea>
    </chartFormat>
    <chartFormat chart="2" format="9">
      <pivotArea type="data" outline="0" fieldPosition="0">
        <references count="2">
          <reference field="4294967294" count="1" selected="0">
            <x v="0"/>
          </reference>
          <reference field="18" count="1" selected="0">
            <x v="2"/>
          </reference>
        </references>
      </pivotArea>
    </chartFormat>
    <chartFormat chart="2" format="10">
      <pivotArea type="data" outline="0" fieldPosition="0">
        <references count="2">
          <reference field="4294967294" count="1" selected="0">
            <x v="0"/>
          </reference>
          <reference field="18" count="1" selected="0">
            <x v="3"/>
          </reference>
        </references>
      </pivotArea>
    </chartFormat>
    <chartFormat chart="3" format="1" series="1">
      <pivotArea type="data" outline="0" fieldPosition="0">
        <references count="1">
          <reference field="4294967294" count="1" selected="0">
            <x v="0"/>
          </reference>
        </references>
      </pivotArea>
    </chartFormat>
    <chartFormat chart="3" format="2">
      <pivotArea type="data" outline="0" fieldPosition="0">
        <references count="2">
          <reference field="4294967294" count="1" selected="0">
            <x v="0"/>
          </reference>
          <reference field="18" count="1" selected="0">
            <x v="0"/>
          </reference>
        </references>
      </pivotArea>
    </chartFormat>
    <chartFormat chart="3" format="3">
      <pivotArea type="data" outline="0" fieldPosition="0">
        <references count="2">
          <reference field="4294967294" count="1" selected="0">
            <x v="0"/>
          </reference>
          <reference field="18" count="1" selected="0">
            <x v="1"/>
          </reference>
        </references>
      </pivotArea>
    </chartFormat>
    <chartFormat chart="3" format="4">
      <pivotArea type="data" outline="0" fieldPosition="0">
        <references count="2">
          <reference field="4294967294" count="1" selected="0">
            <x v="0"/>
          </reference>
          <reference field="18" count="1" selected="0">
            <x v="2"/>
          </reference>
        </references>
      </pivotArea>
    </chartFormat>
    <chartFormat chart="3" format="5">
      <pivotArea type="data" outline="0" fieldPosition="0">
        <references count="2">
          <reference field="4294967294" count="1" selected="0">
            <x v="0"/>
          </reference>
          <reference field="18" count="1" selected="0">
            <x v="3"/>
          </reference>
        </references>
      </pivotArea>
    </chartFormat>
    <chartFormat chart="4" format="6" series="1">
      <pivotArea type="data" outline="0" fieldPosition="0">
        <references count="1">
          <reference field="4294967294" count="1" selected="0">
            <x v="0"/>
          </reference>
        </references>
      </pivotArea>
    </chartFormat>
    <chartFormat chart="4" format="7">
      <pivotArea type="data" outline="0" fieldPosition="0">
        <references count="2">
          <reference field="4294967294" count="1" selected="0">
            <x v="0"/>
          </reference>
          <reference field="18" count="1" selected="0">
            <x v="0"/>
          </reference>
        </references>
      </pivotArea>
    </chartFormat>
    <chartFormat chart="4" format="8">
      <pivotArea type="data" outline="0" fieldPosition="0">
        <references count="2">
          <reference field="4294967294" count="1" selected="0">
            <x v="0"/>
          </reference>
          <reference field="18" count="1" selected="0">
            <x v="1"/>
          </reference>
        </references>
      </pivotArea>
    </chartFormat>
    <chartFormat chart="4" format="9">
      <pivotArea type="data" outline="0" fieldPosition="0">
        <references count="2">
          <reference field="4294967294" count="1" selected="0">
            <x v="0"/>
          </reference>
          <reference field="18" count="1" selected="0">
            <x v="2"/>
          </reference>
        </references>
      </pivotArea>
    </chartFormat>
    <chartFormat chart="4" format="10">
      <pivotArea type="data" outline="0" fieldPosition="0">
        <references count="2">
          <reference field="4294967294" count="1" selected="0">
            <x v="0"/>
          </reference>
          <reference field="18" count="1" selected="0">
            <x v="3"/>
          </reference>
        </references>
      </pivotArea>
    </chartFormat>
    <chartFormat chart="0" format="1">
      <pivotArea type="data" outline="0" fieldPosition="0">
        <references count="2">
          <reference field="4294967294" count="1" selected="0">
            <x v="0"/>
          </reference>
          <reference field="18" count="1" selected="0">
            <x v="0"/>
          </reference>
        </references>
      </pivotArea>
    </chartFormat>
    <chartFormat chart="0" format="2">
      <pivotArea type="data" outline="0" fieldPosition="0">
        <references count="2">
          <reference field="4294967294" count="1" selected="0">
            <x v="0"/>
          </reference>
          <reference field="18" count="1" selected="0">
            <x v="1"/>
          </reference>
        </references>
      </pivotArea>
    </chartFormat>
    <chartFormat chart="0" format="3">
      <pivotArea type="data" outline="0" fieldPosition="0">
        <references count="2">
          <reference field="4294967294" count="1" selected="0">
            <x v="0"/>
          </reference>
          <reference field="18" count="1" selected="0">
            <x v="2"/>
          </reference>
        </references>
      </pivotArea>
    </chartFormat>
    <chartFormat chart="0" format="4">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7"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
  <location ref="A2:B6"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0"/>
        <item x="1"/>
        <item x="2"/>
        <item t="default"/>
      </items>
    </pivotField>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chartFormats count="12">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1" format="2">
      <pivotArea type="data" outline="0" fieldPosition="0">
        <references count="2">
          <reference field="4294967294" count="1" selected="0">
            <x v="0"/>
          </reference>
          <reference field="8" count="1" selected="0">
            <x v="0"/>
          </reference>
        </references>
      </pivotArea>
    </chartFormat>
    <chartFormat chart="1" format="3">
      <pivotArea type="data" outline="0" fieldPosition="0">
        <references count="2">
          <reference field="4294967294" count="1" selected="0">
            <x v="0"/>
          </reference>
          <reference field="8" count="1" selected="0">
            <x v="1"/>
          </reference>
        </references>
      </pivotArea>
    </chartFormat>
    <chartFormat chart="1" format="4">
      <pivotArea type="data" outline="0" fieldPosition="0">
        <references count="2">
          <reference field="4294967294" count="1" selected="0">
            <x v="0"/>
          </reference>
          <reference field="8" count="1" selected="0">
            <x v="2"/>
          </reference>
        </references>
      </pivotArea>
    </chartFormat>
    <chartFormat chart="2" format="5" series="1">
      <pivotArea type="data" outline="0" fieldPosition="0">
        <references count="1">
          <reference field="4294967294" count="1" selected="0">
            <x v="0"/>
          </reference>
        </references>
      </pivotArea>
    </chartFormat>
    <chartFormat chart="2" format="6">
      <pivotArea type="data" outline="0" fieldPosition="0">
        <references count="2">
          <reference field="4294967294" count="1" selected="0">
            <x v="0"/>
          </reference>
          <reference field="8" count="1" selected="0">
            <x v="0"/>
          </reference>
        </references>
      </pivotArea>
    </chartFormat>
    <chartFormat chart="2" format="7">
      <pivotArea type="data" outline="0" fieldPosition="0">
        <references count="2">
          <reference field="4294967294" count="1" selected="0">
            <x v="0"/>
          </reference>
          <reference field="8" count="1" selected="0">
            <x v="1"/>
          </reference>
        </references>
      </pivotArea>
    </chartFormat>
    <chartFormat chart="2" format="8">
      <pivotArea type="data" outline="0" fieldPosition="0">
        <references count="2">
          <reference field="4294967294" count="1" selected="0">
            <x v="0"/>
          </reference>
          <reference field="8" count="1" selected="0">
            <x v="2"/>
          </reference>
        </references>
      </pivotArea>
    </chartFormat>
    <chartFormat chart="0" format="1">
      <pivotArea type="data" outline="0" fieldPosition="0">
        <references count="2">
          <reference field="4294967294" count="1" selected="0">
            <x v="0"/>
          </reference>
          <reference field="8" count="1" selected="0">
            <x v="0"/>
          </reference>
        </references>
      </pivotArea>
    </chartFormat>
    <chartFormat chart="0" format="2">
      <pivotArea type="data" outline="0" fieldPosition="0">
        <references count="2">
          <reference field="4294967294" count="1" selected="0">
            <x v="0"/>
          </reference>
          <reference field="8" count="1" selected="0">
            <x v="1"/>
          </reference>
        </references>
      </pivotArea>
    </chartFormat>
    <chartFormat chart="0" format="3">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1">
  <location ref="A52:B55" firstHeaderRow="1" firstDataRow="1" firstDataCol="1"/>
  <pivotFields count="25">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Cuenta de Servicio de Entrada" fld="1"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2.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Y288"/>
  <sheetViews>
    <sheetView workbookViewId="0">
      <selection activeCell="D20" sqref="D20"/>
    </sheetView>
  </sheetViews>
  <sheetFormatPr baseColWidth="10" defaultColWidth="11.42578125" defaultRowHeight="15" x14ac:dyDescent="0.25"/>
  <cols>
    <col min="4" max="4" width="34.42578125" customWidth="1"/>
    <col min="7" max="7" width="25.5703125" customWidth="1"/>
    <col min="8" max="8" width="22.5703125" customWidth="1"/>
    <col min="9" max="9" width="23.5703125" customWidth="1"/>
    <col min="10" max="10" width="17.28515625" customWidth="1"/>
    <col min="11" max="11" width="18" customWidth="1"/>
    <col min="12" max="12" width="11.5703125" bestFit="1" customWidth="1"/>
    <col min="13" max="13" width="19.7109375" customWidth="1"/>
    <col min="14" max="14" width="11.5703125" bestFit="1" customWidth="1"/>
    <col min="15" max="15" width="15" bestFit="1" customWidth="1"/>
    <col min="16" max="18" width="11.5703125" bestFit="1" customWidth="1"/>
    <col min="21" max="21" width="16.7109375" customWidth="1"/>
    <col min="23" max="23" width="22" customWidth="1"/>
    <col min="24" max="24" width="17.42578125" customWidth="1"/>
    <col min="25" max="25" width="27.7109375" customWidth="1"/>
  </cols>
  <sheetData>
    <row r="1" spans="1:25" ht="60" x14ac:dyDescent="0.25">
      <c r="A1" s="1" t="s">
        <v>0</v>
      </c>
      <c r="B1" s="1" t="s">
        <v>1</v>
      </c>
      <c r="C1" s="1" t="s">
        <v>2</v>
      </c>
      <c r="D1" s="1" t="s">
        <v>3</v>
      </c>
      <c r="E1" s="1" t="s">
        <v>4</v>
      </c>
      <c r="F1" s="1" t="s">
        <v>5</v>
      </c>
      <c r="G1" s="1" t="s">
        <v>6</v>
      </c>
      <c r="H1" s="1" t="s">
        <v>7</v>
      </c>
      <c r="I1" s="1" t="s">
        <v>8</v>
      </c>
      <c r="J1" s="1" t="s">
        <v>9</v>
      </c>
      <c r="K1" s="1" t="s">
        <v>10</v>
      </c>
      <c r="L1" s="2" t="s">
        <v>11</v>
      </c>
      <c r="M1" s="3" t="s">
        <v>12</v>
      </c>
      <c r="N1" s="4" t="s">
        <v>13</v>
      </c>
      <c r="O1" s="5" t="s">
        <v>14</v>
      </c>
      <c r="P1" s="4" t="s">
        <v>15</v>
      </c>
      <c r="Q1" s="2" t="s">
        <v>16</v>
      </c>
      <c r="R1" s="2" t="s">
        <v>17</v>
      </c>
      <c r="S1" s="6" t="s">
        <v>18</v>
      </c>
      <c r="T1" s="1" t="s">
        <v>19</v>
      </c>
      <c r="U1" s="7" t="s">
        <v>20</v>
      </c>
      <c r="V1" s="1" t="s">
        <v>21</v>
      </c>
      <c r="W1" s="1" t="s">
        <v>22</v>
      </c>
      <c r="X1" s="1" t="s">
        <v>23</v>
      </c>
      <c r="Y1" s="1" t="s">
        <v>24</v>
      </c>
    </row>
    <row r="2" spans="1:25" s="48" customFormat="1" ht="24" customHeight="1" x14ac:dyDescent="0.2">
      <c r="A2" s="8" t="s">
        <v>25</v>
      </c>
      <c r="B2" s="8" t="s">
        <v>26</v>
      </c>
      <c r="C2" s="8" t="s">
        <v>27</v>
      </c>
      <c r="D2" s="8" t="s">
        <v>28</v>
      </c>
      <c r="E2" s="8" t="s">
        <v>29</v>
      </c>
      <c r="F2" s="8" t="s">
        <v>30</v>
      </c>
      <c r="G2" s="8" t="s">
        <v>31</v>
      </c>
      <c r="H2" s="8" t="s">
        <v>32</v>
      </c>
      <c r="I2" s="8" t="s">
        <v>33</v>
      </c>
      <c r="J2" s="8" t="s">
        <v>34</v>
      </c>
      <c r="K2" s="8" t="s">
        <v>35</v>
      </c>
      <c r="L2" s="8">
        <v>15</v>
      </c>
      <c r="M2" s="47" t="s">
        <v>36</v>
      </c>
      <c r="N2" s="40">
        <v>45170</v>
      </c>
      <c r="O2" s="41"/>
      <c r="P2" s="42">
        <v>45203</v>
      </c>
      <c r="Q2" s="41">
        <f t="shared" ref="Q2:Q65" si="0">R2-1</f>
        <v>23</v>
      </c>
      <c r="R2" s="41">
        <f>NETWORKDAYS(N2,P2,AL2:AO2:AP2:AQ2:AR2:AS2:AT2:AU2:AV2:AW2:AX2:AY2)</f>
        <v>24</v>
      </c>
      <c r="S2" s="43" t="s">
        <v>37</v>
      </c>
      <c r="T2" s="8"/>
      <c r="U2" s="44"/>
      <c r="V2" s="8"/>
      <c r="W2" s="8"/>
      <c r="X2" s="8"/>
      <c r="Y2" s="8"/>
    </row>
    <row r="3" spans="1:25" s="48" customFormat="1" ht="24" customHeight="1" x14ac:dyDescent="0.2">
      <c r="A3" s="8" t="s">
        <v>25</v>
      </c>
      <c r="B3" s="8" t="s">
        <v>26</v>
      </c>
      <c r="C3" s="8" t="s">
        <v>27</v>
      </c>
      <c r="D3" s="8" t="s">
        <v>38</v>
      </c>
      <c r="E3" s="8" t="s">
        <v>39</v>
      </c>
      <c r="F3" s="8" t="s">
        <v>40</v>
      </c>
      <c r="G3" s="8" t="s">
        <v>41</v>
      </c>
      <c r="H3" s="8" t="s">
        <v>42</v>
      </c>
      <c r="I3" s="8" t="s">
        <v>43</v>
      </c>
      <c r="J3" s="8" t="s">
        <v>44</v>
      </c>
      <c r="K3" s="8" t="s">
        <v>45</v>
      </c>
      <c r="L3" s="8">
        <v>10</v>
      </c>
      <c r="M3" s="47" t="s">
        <v>46</v>
      </c>
      <c r="N3" s="40">
        <v>45170</v>
      </c>
      <c r="O3" s="41"/>
      <c r="P3" s="42">
        <v>45203</v>
      </c>
      <c r="Q3" s="41">
        <f t="shared" si="0"/>
        <v>23</v>
      </c>
      <c r="R3" s="41">
        <f>NETWORKDAYS(N3,P3,AL3:AO3:AP3:AQ3:AR3:AS3:AT3:AU3:AV3:AW3:AX3:AY3)</f>
        <v>24</v>
      </c>
      <c r="S3" s="43" t="s">
        <v>37</v>
      </c>
      <c r="T3" s="8"/>
      <c r="U3" s="44"/>
      <c r="V3" s="8"/>
      <c r="W3" s="8"/>
      <c r="X3" s="8"/>
      <c r="Y3" s="8" t="s">
        <v>47</v>
      </c>
    </row>
    <row r="4" spans="1:25" s="48" customFormat="1" ht="24" hidden="1" customHeight="1" x14ac:dyDescent="0.2">
      <c r="A4" s="8" t="s">
        <v>25</v>
      </c>
      <c r="B4" s="8" t="s">
        <v>26</v>
      </c>
      <c r="C4" s="8" t="s">
        <v>48</v>
      </c>
      <c r="D4" s="8" t="s">
        <v>49</v>
      </c>
      <c r="E4" s="8" t="s">
        <v>50</v>
      </c>
      <c r="F4" s="8" t="s">
        <v>40</v>
      </c>
      <c r="G4" s="8" t="s">
        <v>51</v>
      </c>
      <c r="H4" s="8" t="s">
        <v>52</v>
      </c>
      <c r="I4" s="8" t="s">
        <v>53</v>
      </c>
      <c r="J4" s="8" t="s">
        <v>54</v>
      </c>
      <c r="K4" s="8" t="s">
        <v>55</v>
      </c>
      <c r="L4" s="8">
        <v>15</v>
      </c>
      <c r="M4" s="47" t="s">
        <v>56</v>
      </c>
      <c r="N4" s="40">
        <v>45170</v>
      </c>
      <c r="O4" s="41"/>
      <c r="P4" s="42">
        <v>45203</v>
      </c>
      <c r="Q4" s="41">
        <f t="shared" si="0"/>
        <v>23</v>
      </c>
      <c r="R4" s="41">
        <f>NETWORKDAYS(N4,P4,AL4:AO4:AP4:AQ4:AR4:AS4:AT4:AU4:AV4:AW4:AX4:AY4)</f>
        <v>24</v>
      </c>
      <c r="S4" s="43" t="s">
        <v>37</v>
      </c>
      <c r="T4" s="8"/>
      <c r="U4" s="44"/>
      <c r="V4" s="8"/>
      <c r="W4" s="8"/>
      <c r="X4" s="8"/>
      <c r="Y4" s="8"/>
    </row>
    <row r="5" spans="1:25" s="48" customFormat="1" ht="24" hidden="1" customHeight="1" x14ac:dyDescent="0.2">
      <c r="A5" s="8" t="s">
        <v>25</v>
      </c>
      <c r="B5" s="8" t="s">
        <v>26</v>
      </c>
      <c r="C5" s="8" t="s">
        <v>57</v>
      </c>
      <c r="D5" s="8" t="s">
        <v>58</v>
      </c>
      <c r="E5" s="8" t="s">
        <v>59</v>
      </c>
      <c r="F5" s="8" t="s">
        <v>60</v>
      </c>
      <c r="G5" s="8" t="s">
        <v>61</v>
      </c>
      <c r="H5" s="8" t="s">
        <v>62</v>
      </c>
      <c r="I5" s="8" t="s">
        <v>53</v>
      </c>
      <c r="J5" s="8" t="s">
        <v>63</v>
      </c>
      <c r="K5" s="8" t="s">
        <v>55</v>
      </c>
      <c r="L5" s="8">
        <v>15</v>
      </c>
      <c r="M5" s="47" t="s">
        <v>64</v>
      </c>
      <c r="N5" s="40">
        <v>45170</v>
      </c>
      <c r="O5" s="41">
        <v>20232150094401</v>
      </c>
      <c r="P5" s="42">
        <v>45187</v>
      </c>
      <c r="Q5" s="41">
        <f t="shared" si="0"/>
        <v>11</v>
      </c>
      <c r="R5" s="41">
        <f>NETWORKDAYS(N5,P5,AL5:AO5:AP5:AQ5:AR5:AS5:AT5:AU5:AV5:AW5:AX5:AY5)</f>
        <v>12</v>
      </c>
      <c r="S5" s="45" t="s">
        <v>65</v>
      </c>
      <c r="T5" s="8" t="s">
        <v>66</v>
      </c>
      <c r="U5" s="44">
        <v>45187</v>
      </c>
      <c r="V5" s="8" t="s">
        <v>67</v>
      </c>
      <c r="W5" s="8" t="s">
        <v>68</v>
      </c>
      <c r="X5" s="8" t="s">
        <v>69</v>
      </c>
      <c r="Y5" s="8" t="s">
        <v>69</v>
      </c>
    </row>
    <row r="6" spans="1:25" s="48" customFormat="1" ht="24" customHeight="1" x14ac:dyDescent="0.2">
      <c r="A6" s="8" t="s">
        <v>25</v>
      </c>
      <c r="B6" s="8" t="s">
        <v>26</v>
      </c>
      <c r="C6" s="8" t="s">
        <v>27</v>
      </c>
      <c r="D6" s="8" t="s">
        <v>70</v>
      </c>
      <c r="E6" s="8" t="s">
        <v>39</v>
      </c>
      <c r="F6" s="8" t="s">
        <v>40</v>
      </c>
      <c r="G6" s="8" t="s">
        <v>71</v>
      </c>
      <c r="H6" s="8" t="s">
        <v>42</v>
      </c>
      <c r="I6" s="8" t="s">
        <v>43</v>
      </c>
      <c r="J6" s="8" t="s">
        <v>44</v>
      </c>
      <c r="K6" s="8" t="s">
        <v>45</v>
      </c>
      <c r="L6" s="8">
        <v>10</v>
      </c>
      <c r="M6" s="47" t="s">
        <v>72</v>
      </c>
      <c r="N6" s="40">
        <v>45173</v>
      </c>
      <c r="O6" s="41"/>
      <c r="P6" s="42">
        <v>45203</v>
      </c>
      <c r="Q6" s="41">
        <f t="shared" si="0"/>
        <v>22</v>
      </c>
      <c r="R6" s="41">
        <f>NETWORKDAYS(N6,P6,AL6:AO6:AP6:AQ6:AR6:AS6:AT6:AU6:AV6:AW6:AX6:AY6)</f>
        <v>23</v>
      </c>
      <c r="S6" s="43" t="s">
        <v>37</v>
      </c>
      <c r="T6" s="8"/>
      <c r="U6" s="44"/>
      <c r="V6" s="8"/>
      <c r="W6" s="8"/>
      <c r="X6" s="8"/>
      <c r="Y6" s="8" t="s">
        <v>47</v>
      </c>
    </row>
    <row r="7" spans="1:25" s="48" customFormat="1" ht="24" hidden="1" customHeight="1" x14ac:dyDescent="0.2">
      <c r="A7" s="8" t="s">
        <v>25</v>
      </c>
      <c r="B7" s="8" t="s">
        <v>26</v>
      </c>
      <c r="C7" s="8" t="s">
        <v>73</v>
      </c>
      <c r="D7" s="8" t="s">
        <v>74</v>
      </c>
      <c r="E7" s="8" t="s">
        <v>29</v>
      </c>
      <c r="F7" s="8" t="s">
        <v>40</v>
      </c>
      <c r="G7" s="8" t="s">
        <v>75</v>
      </c>
      <c r="H7" s="8" t="s">
        <v>76</v>
      </c>
      <c r="I7" s="8" t="s">
        <v>53</v>
      </c>
      <c r="J7" s="8" t="s">
        <v>77</v>
      </c>
      <c r="K7" s="8" t="s">
        <v>55</v>
      </c>
      <c r="L7" s="8">
        <v>15</v>
      </c>
      <c r="M7" s="47" t="s">
        <v>78</v>
      </c>
      <c r="N7" s="40">
        <v>45173</v>
      </c>
      <c r="O7" s="41"/>
      <c r="P7" s="42">
        <v>45203</v>
      </c>
      <c r="Q7" s="41">
        <f t="shared" si="0"/>
        <v>22</v>
      </c>
      <c r="R7" s="41">
        <f>NETWORKDAYS(N7,P7,AL7:AO7:AP7:AQ7:AR7:AS7:AT7:AU7:AV7:AW7:AX7:AY7)</f>
        <v>23</v>
      </c>
      <c r="S7" s="43" t="s">
        <v>37</v>
      </c>
      <c r="T7" s="8"/>
      <c r="U7" s="44"/>
      <c r="V7" s="8"/>
      <c r="W7" s="8"/>
      <c r="X7" s="8"/>
      <c r="Y7" s="8"/>
    </row>
    <row r="8" spans="1:25" s="48" customFormat="1" ht="24" hidden="1" customHeight="1" x14ac:dyDescent="0.2">
      <c r="A8" s="8" t="s">
        <v>25</v>
      </c>
      <c r="B8" s="8" t="s">
        <v>26</v>
      </c>
      <c r="C8" s="8" t="s">
        <v>73</v>
      </c>
      <c r="D8" s="8" t="s">
        <v>79</v>
      </c>
      <c r="E8" s="8" t="s">
        <v>80</v>
      </c>
      <c r="F8" s="8" t="s">
        <v>60</v>
      </c>
      <c r="G8" s="8" t="s">
        <v>81</v>
      </c>
      <c r="H8" s="8" t="s">
        <v>82</v>
      </c>
      <c r="I8" s="8" t="s">
        <v>53</v>
      </c>
      <c r="J8" s="8" t="s">
        <v>63</v>
      </c>
      <c r="K8" s="8" t="s">
        <v>55</v>
      </c>
      <c r="L8" s="8">
        <v>15</v>
      </c>
      <c r="M8" s="47" t="s">
        <v>83</v>
      </c>
      <c r="N8" s="40">
        <v>45173</v>
      </c>
      <c r="O8" s="41"/>
      <c r="P8" s="42">
        <v>45204</v>
      </c>
      <c r="Q8" s="41">
        <f t="shared" si="0"/>
        <v>23</v>
      </c>
      <c r="R8" s="41">
        <f>NETWORKDAYS(N8,P8,AL8:AO8:AP8:AQ8:AR8:AS8:AT8:AU8:AV8:AW8:AX8:AY8)</f>
        <v>24</v>
      </c>
      <c r="S8" s="43" t="s">
        <v>37</v>
      </c>
      <c r="T8" s="8"/>
      <c r="U8" s="44"/>
      <c r="V8" s="8"/>
      <c r="W8" s="8"/>
      <c r="X8" s="8"/>
      <c r="Y8" s="8"/>
    </row>
    <row r="9" spans="1:25" s="48" customFormat="1" ht="24" hidden="1" customHeight="1" x14ac:dyDescent="0.2">
      <c r="A9" s="8" t="s">
        <v>25</v>
      </c>
      <c r="B9" s="8" t="s">
        <v>26</v>
      </c>
      <c r="C9" s="8" t="s">
        <v>84</v>
      </c>
      <c r="D9" s="8" t="s">
        <v>85</v>
      </c>
      <c r="E9" s="8" t="s">
        <v>29</v>
      </c>
      <c r="F9" s="8" t="s">
        <v>86</v>
      </c>
      <c r="G9" s="8" t="s">
        <v>87</v>
      </c>
      <c r="H9" s="8" t="s">
        <v>52</v>
      </c>
      <c r="I9" s="8" t="s">
        <v>53</v>
      </c>
      <c r="J9" s="8" t="s">
        <v>54</v>
      </c>
      <c r="K9" s="8" t="s">
        <v>88</v>
      </c>
      <c r="L9" s="8">
        <v>15</v>
      </c>
      <c r="M9" s="47" t="s">
        <v>89</v>
      </c>
      <c r="N9" s="40">
        <v>45173</v>
      </c>
      <c r="O9" s="41"/>
      <c r="P9" s="42">
        <v>45204</v>
      </c>
      <c r="Q9" s="41">
        <f t="shared" si="0"/>
        <v>23</v>
      </c>
      <c r="R9" s="41">
        <f>NETWORKDAYS(N9,P9,AL9:AO9:AP9:AQ9:AR9:AS9:AT9:AU9:AV9:AW9:AX9:AY9)</f>
        <v>24</v>
      </c>
      <c r="S9" s="43" t="s">
        <v>37</v>
      </c>
      <c r="T9" s="8"/>
      <c r="U9" s="44"/>
      <c r="V9" s="8"/>
      <c r="W9" s="8"/>
      <c r="X9" s="8"/>
      <c r="Y9" s="8"/>
    </row>
    <row r="10" spans="1:25" s="48" customFormat="1" ht="24" hidden="1" customHeight="1" x14ac:dyDescent="0.2">
      <c r="A10" s="8" t="s">
        <v>25</v>
      </c>
      <c r="B10" s="8" t="s">
        <v>26</v>
      </c>
      <c r="C10" s="8" t="s">
        <v>73</v>
      </c>
      <c r="D10" s="8" t="s">
        <v>90</v>
      </c>
      <c r="E10" s="8" t="s">
        <v>29</v>
      </c>
      <c r="F10" s="8" t="s">
        <v>91</v>
      </c>
      <c r="G10" s="8" t="s">
        <v>92</v>
      </c>
      <c r="H10" s="8" t="s">
        <v>93</v>
      </c>
      <c r="I10" s="8" t="s">
        <v>53</v>
      </c>
      <c r="J10" s="8" t="s">
        <v>94</v>
      </c>
      <c r="K10" s="8" t="s">
        <v>88</v>
      </c>
      <c r="L10" s="8">
        <v>15</v>
      </c>
      <c r="M10" s="47" t="s">
        <v>95</v>
      </c>
      <c r="N10" s="40">
        <v>45173</v>
      </c>
      <c r="O10" s="41" t="s">
        <v>69</v>
      </c>
      <c r="P10" s="42">
        <v>45174</v>
      </c>
      <c r="Q10" s="41">
        <f t="shared" si="0"/>
        <v>1</v>
      </c>
      <c r="R10" s="41">
        <f>NETWORKDAYS(N10,P10,AL10:AO10:AP10:AQ10:AR10:AS10:AT10:AU10:AV10:AW10:AX10:AY10)</f>
        <v>2</v>
      </c>
      <c r="S10" s="45" t="s">
        <v>65</v>
      </c>
      <c r="T10" s="8" t="s">
        <v>96</v>
      </c>
      <c r="U10" s="44" t="s">
        <v>69</v>
      </c>
      <c r="V10" s="8" t="s">
        <v>69</v>
      </c>
      <c r="W10" s="8" t="s">
        <v>68</v>
      </c>
      <c r="X10" s="8" t="s">
        <v>69</v>
      </c>
      <c r="Y10" s="8" t="s">
        <v>97</v>
      </c>
    </row>
    <row r="11" spans="1:25" s="48" customFormat="1" ht="24" customHeight="1" x14ac:dyDescent="0.2">
      <c r="A11" s="8" t="s">
        <v>25</v>
      </c>
      <c r="B11" s="8" t="s">
        <v>26</v>
      </c>
      <c r="C11" s="8" t="s">
        <v>27</v>
      </c>
      <c r="D11" s="8" t="s">
        <v>70</v>
      </c>
      <c r="E11" s="8" t="s">
        <v>39</v>
      </c>
      <c r="F11" s="8" t="s">
        <v>40</v>
      </c>
      <c r="G11" s="8" t="s">
        <v>98</v>
      </c>
      <c r="H11" s="8" t="s">
        <v>42</v>
      </c>
      <c r="I11" s="8" t="s">
        <v>43</v>
      </c>
      <c r="J11" s="8" t="s">
        <v>44</v>
      </c>
      <c r="K11" s="8" t="s">
        <v>45</v>
      </c>
      <c r="L11" s="8">
        <v>10</v>
      </c>
      <c r="M11" s="47" t="s">
        <v>99</v>
      </c>
      <c r="N11" s="40">
        <v>45173</v>
      </c>
      <c r="O11" s="41"/>
      <c r="P11" s="42">
        <v>45204</v>
      </c>
      <c r="Q11" s="41">
        <f t="shared" si="0"/>
        <v>23</v>
      </c>
      <c r="R11" s="41">
        <f>NETWORKDAYS(N11,P11,AL11:AO11:AP11:AQ11:AR11:AS11:AT11:AU11:AV11:AW11:AX11:AY11)</f>
        <v>24</v>
      </c>
      <c r="S11" s="43" t="s">
        <v>37</v>
      </c>
      <c r="T11" s="8" t="s">
        <v>100</v>
      </c>
      <c r="U11" s="44"/>
      <c r="V11" s="8"/>
      <c r="W11" s="8"/>
      <c r="X11" s="8"/>
      <c r="Y11" s="8" t="s">
        <v>101</v>
      </c>
    </row>
    <row r="12" spans="1:25" s="48" customFormat="1" ht="24" hidden="1" customHeight="1" x14ac:dyDescent="0.2">
      <c r="A12" s="8" t="s">
        <v>25</v>
      </c>
      <c r="B12" s="8" t="s">
        <v>26</v>
      </c>
      <c r="C12" s="8" t="s">
        <v>73</v>
      </c>
      <c r="D12" s="8" t="s">
        <v>102</v>
      </c>
      <c r="E12" s="8" t="s">
        <v>29</v>
      </c>
      <c r="F12" s="8" t="s">
        <v>86</v>
      </c>
      <c r="G12" s="8" t="s">
        <v>103</v>
      </c>
      <c r="H12" s="8" t="s">
        <v>52</v>
      </c>
      <c r="I12" s="8" t="s">
        <v>53</v>
      </c>
      <c r="J12" s="8" t="s">
        <v>54</v>
      </c>
      <c r="K12" s="8" t="s">
        <v>55</v>
      </c>
      <c r="L12" s="8">
        <v>15</v>
      </c>
      <c r="M12" s="47" t="s">
        <v>104</v>
      </c>
      <c r="N12" s="40">
        <v>45174</v>
      </c>
      <c r="O12" s="41"/>
      <c r="P12" s="42">
        <v>45204</v>
      </c>
      <c r="Q12" s="41">
        <f t="shared" si="0"/>
        <v>22</v>
      </c>
      <c r="R12" s="41">
        <f>NETWORKDAYS(N12,P12,AL12:AO12:AP12:AQ12:AR12:AS12:AT12:AU12:AV12:AW12:AX12:AY12)</f>
        <v>23</v>
      </c>
      <c r="S12" s="43" t="s">
        <v>37</v>
      </c>
      <c r="T12" s="8"/>
      <c r="U12" s="44"/>
      <c r="V12" s="8"/>
      <c r="W12" s="8"/>
      <c r="X12" s="8"/>
      <c r="Y12" s="8"/>
    </row>
    <row r="13" spans="1:25" s="48" customFormat="1" ht="24" customHeight="1" x14ac:dyDescent="0.2">
      <c r="A13" s="8" t="s">
        <v>25</v>
      </c>
      <c r="B13" s="8" t="s">
        <v>26</v>
      </c>
      <c r="C13" s="8" t="s">
        <v>27</v>
      </c>
      <c r="D13" s="8" t="s">
        <v>105</v>
      </c>
      <c r="E13" s="8" t="s">
        <v>39</v>
      </c>
      <c r="F13" s="8" t="s">
        <v>40</v>
      </c>
      <c r="G13" s="8" t="s">
        <v>106</v>
      </c>
      <c r="H13" s="8" t="s">
        <v>107</v>
      </c>
      <c r="I13" s="8" t="s">
        <v>43</v>
      </c>
      <c r="J13" s="8" t="s">
        <v>108</v>
      </c>
      <c r="K13" s="8" t="s">
        <v>45</v>
      </c>
      <c r="L13" s="8">
        <v>10</v>
      </c>
      <c r="M13" s="47" t="s">
        <v>109</v>
      </c>
      <c r="N13" s="40">
        <v>45174</v>
      </c>
      <c r="O13" s="41">
        <v>20231000094671</v>
      </c>
      <c r="P13" s="42">
        <v>45182</v>
      </c>
      <c r="Q13" s="41">
        <f t="shared" si="0"/>
        <v>6</v>
      </c>
      <c r="R13" s="41">
        <f>NETWORKDAYS(N13,P13,AL13:AO13:AP13:AQ13:AR13:AS13:AT13:AU13:AV13:AW13:AX13:AY13)</f>
        <v>7</v>
      </c>
      <c r="S13" s="45" t="s">
        <v>65</v>
      </c>
      <c r="T13" s="8"/>
      <c r="U13" s="44">
        <v>45184</v>
      </c>
      <c r="V13" s="8" t="s">
        <v>67</v>
      </c>
      <c r="W13" s="8" t="s">
        <v>68</v>
      </c>
      <c r="X13" s="8" t="s">
        <v>69</v>
      </c>
      <c r="Y13" s="8" t="s">
        <v>110</v>
      </c>
    </row>
    <row r="14" spans="1:25" s="48" customFormat="1" ht="24" hidden="1" customHeight="1" x14ac:dyDescent="0.2">
      <c r="A14" s="8" t="s">
        <v>25</v>
      </c>
      <c r="B14" s="8" t="s">
        <v>26</v>
      </c>
      <c r="C14" s="8" t="s">
        <v>111</v>
      </c>
      <c r="D14" s="8" t="s">
        <v>112</v>
      </c>
      <c r="E14" s="8" t="s">
        <v>29</v>
      </c>
      <c r="F14" s="8" t="s">
        <v>91</v>
      </c>
      <c r="G14" s="8" t="s">
        <v>113</v>
      </c>
      <c r="H14" s="8" t="s">
        <v>93</v>
      </c>
      <c r="I14" s="8" t="s">
        <v>53</v>
      </c>
      <c r="J14" s="8" t="s">
        <v>94</v>
      </c>
      <c r="K14" s="8" t="s">
        <v>88</v>
      </c>
      <c r="L14" s="8">
        <v>15</v>
      </c>
      <c r="M14" s="47" t="s">
        <v>114</v>
      </c>
      <c r="N14" s="40">
        <v>45174</v>
      </c>
      <c r="O14" s="41" t="s">
        <v>69</v>
      </c>
      <c r="P14" s="42">
        <v>45187</v>
      </c>
      <c r="Q14" s="41">
        <f t="shared" si="0"/>
        <v>9</v>
      </c>
      <c r="R14" s="41">
        <f>NETWORKDAYS(N14,P14,AL14:AO14:AP14:AQ14:AR14:AS14:AT14:AU14:AV14:AW14:AX14:AY14)</f>
        <v>10</v>
      </c>
      <c r="S14" s="45" t="s">
        <v>65</v>
      </c>
      <c r="T14" s="8" t="s">
        <v>115</v>
      </c>
      <c r="U14" s="44" t="s">
        <v>69</v>
      </c>
      <c r="V14" s="8" t="s">
        <v>69</v>
      </c>
      <c r="W14" s="8" t="s">
        <v>68</v>
      </c>
      <c r="X14" s="8" t="s">
        <v>69</v>
      </c>
      <c r="Y14" s="8" t="s">
        <v>97</v>
      </c>
    </row>
    <row r="15" spans="1:25" s="48" customFormat="1" ht="24" customHeight="1" x14ac:dyDescent="0.2">
      <c r="A15" s="8" t="s">
        <v>25</v>
      </c>
      <c r="B15" s="8" t="s">
        <v>26</v>
      </c>
      <c r="C15" s="8" t="s">
        <v>27</v>
      </c>
      <c r="D15" s="8" t="s">
        <v>116</v>
      </c>
      <c r="E15" s="8" t="s">
        <v>39</v>
      </c>
      <c r="F15" s="8" t="s">
        <v>40</v>
      </c>
      <c r="G15" s="8" t="s">
        <v>117</v>
      </c>
      <c r="H15" s="8" t="s">
        <v>107</v>
      </c>
      <c r="I15" s="8" t="s">
        <v>43</v>
      </c>
      <c r="J15" s="8" t="s">
        <v>108</v>
      </c>
      <c r="K15" s="8" t="s">
        <v>45</v>
      </c>
      <c r="L15" s="8">
        <v>10</v>
      </c>
      <c r="M15" s="47" t="s">
        <v>118</v>
      </c>
      <c r="N15" s="40">
        <v>45174</v>
      </c>
      <c r="O15" s="41"/>
      <c r="P15" s="42">
        <v>45204</v>
      </c>
      <c r="Q15" s="41">
        <f t="shared" si="0"/>
        <v>22</v>
      </c>
      <c r="R15" s="41">
        <f>NETWORKDAYS(N15,P15,AL15:AO15:AP15:AQ15:AR15:AS15:AT15:AU15:AV15:AW15:AX15:AY15)</f>
        <v>23</v>
      </c>
      <c r="S15" s="43" t="s">
        <v>37</v>
      </c>
      <c r="T15" s="8"/>
      <c r="U15" s="44"/>
      <c r="V15" s="8"/>
      <c r="W15" s="8"/>
      <c r="X15" s="8"/>
      <c r="Y15" s="8"/>
    </row>
    <row r="16" spans="1:25" s="48" customFormat="1" ht="24" hidden="1" customHeight="1" x14ac:dyDescent="0.2">
      <c r="A16" s="8" t="s">
        <v>25</v>
      </c>
      <c r="B16" s="8" t="s">
        <v>26</v>
      </c>
      <c r="C16" s="8" t="s">
        <v>111</v>
      </c>
      <c r="D16" s="8" t="s">
        <v>119</v>
      </c>
      <c r="E16" s="8" t="s">
        <v>59</v>
      </c>
      <c r="F16" s="8" t="s">
        <v>86</v>
      </c>
      <c r="G16" s="8" t="s">
        <v>120</v>
      </c>
      <c r="H16" s="8" t="s">
        <v>93</v>
      </c>
      <c r="I16" s="8" t="s">
        <v>53</v>
      </c>
      <c r="J16" s="8" t="s">
        <v>94</v>
      </c>
      <c r="K16" s="8" t="s">
        <v>121</v>
      </c>
      <c r="L16" s="8">
        <v>10</v>
      </c>
      <c r="M16" s="47" t="s">
        <v>122</v>
      </c>
      <c r="N16" s="40">
        <v>45174</v>
      </c>
      <c r="O16" s="41" t="s">
        <v>69</v>
      </c>
      <c r="P16" s="42">
        <v>45190</v>
      </c>
      <c r="Q16" s="41">
        <f t="shared" si="0"/>
        <v>12</v>
      </c>
      <c r="R16" s="41">
        <f>NETWORKDAYS(N16,P16,AL16:AO16:AP16:AQ16:AR16:AS16:AT16:AU16:AV16:AW16:AX16:AY16)</f>
        <v>13</v>
      </c>
      <c r="S16" s="45" t="s">
        <v>65</v>
      </c>
      <c r="T16" s="8" t="s">
        <v>123</v>
      </c>
      <c r="U16" s="44" t="s">
        <v>69</v>
      </c>
      <c r="V16" s="8" t="s">
        <v>69</v>
      </c>
      <c r="W16" s="8" t="s">
        <v>68</v>
      </c>
      <c r="X16" s="8" t="s">
        <v>69</v>
      </c>
      <c r="Y16" s="8" t="s">
        <v>97</v>
      </c>
    </row>
    <row r="17" spans="1:25" s="48" customFormat="1" ht="24" hidden="1" customHeight="1" x14ac:dyDescent="0.2">
      <c r="A17" s="8" t="s">
        <v>25</v>
      </c>
      <c r="B17" s="8" t="s">
        <v>26</v>
      </c>
      <c r="C17" s="8" t="s">
        <v>57</v>
      </c>
      <c r="D17" s="8" t="s">
        <v>124</v>
      </c>
      <c r="E17" s="8" t="s">
        <v>59</v>
      </c>
      <c r="F17" s="8" t="s">
        <v>86</v>
      </c>
      <c r="G17" s="8" t="s">
        <v>125</v>
      </c>
      <c r="H17" s="8" t="s">
        <v>52</v>
      </c>
      <c r="I17" s="8" t="s">
        <v>53</v>
      </c>
      <c r="J17" s="8" t="s">
        <v>54</v>
      </c>
      <c r="K17" s="8" t="s">
        <v>55</v>
      </c>
      <c r="L17" s="8">
        <v>15</v>
      </c>
      <c r="M17" s="47" t="s">
        <v>126</v>
      </c>
      <c r="N17" s="40">
        <v>45175</v>
      </c>
      <c r="O17" s="41"/>
      <c r="P17" s="42">
        <v>45204</v>
      </c>
      <c r="Q17" s="41">
        <f t="shared" si="0"/>
        <v>21</v>
      </c>
      <c r="R17" s="41">
        <f>NETWORKDAYS(N17,P17,AL17:AO17:AP17:AQ17:AR17:AS17:AT17:AU17:AV17:AW17:AX17:AY17)</f>
        <v>22</v>
      </c>
      <c r="S17" s="43" t="s">
        <v>37</v>
      </c>
      <c r="T17" s="8"/>
      <c r="U17" s="44"/>
      <c r="V17" s="8"/>
      <c r="W17" s="8"/>
      <c r="X17" s="8"/>
      <c r="Y17" s="8"/>
    </row>
    <row r="18" spans="1:25" s="48" customFormat="1" ht="24" hidden="1" customHeight="1" x14ac:dyDescent="0.2">
      <c r="A18" s="8" t="s">
        <v>25</v>
      </c>
      <c r="B18" s="8" t="s">
        <v>26</v>
      </c>
      <c r="C18" s="8" t="s">
        <v>127</v>
      </c>
      <c r="D18" s="8" t="s">
        <v>128</v>
      </c>
      <c r="E18" s="8" t="s">
        <v>50</v>
      </c>
      <c r="F18" s="8" t="s">
        <v>86</v>
      </c>
      <c r="G18" s="8" t="s">
        <v>129</v>
      </c>
      <c r="H18" s="8" t="s">
        <v>52</v>
      </c>
      <c r="I18" s="8" t="s">
        <v>53</v>
      </c>
      <c r="J18" s="8" t="s">
        <v>54</v>
      </c>
      <c r="K18" s="8" t="s">
        <v>55</v>
      </c>
      <c r="L18" s="8">
        <v>15</v>
      </c>
      <c r="M18" s="47" t="s">
        <v>130</v>
      </c>
      <c r="N18" s="40">
        <v>45175</v>
      </c>
      <c r="O18" s="41"/>
      <c r="P18" s="42">
        <v>45204</v>
      </c>
      <c r="Q18" s="41">
        <f t="shared" si="0"/>
        <v>21</v>
      </c>
      <c r="R18" s="41">
        <f>NETWORKDAYS(N18,P18,AL18:AO18:AP18:AQ18:AR18:AS18:AT18:AU18:AV18:AW18:AX18:AY18)</f>
        <v>22</v>
      </c>
      <c r="S18" s="43" t="s">
        <v>37</v>
      </c>
      <c r="T18" s="8"/>
      <c r="U18" s="44"/>
      <c r="V18" s="8"/>
      <c r="W18" s="8"/>
      <c r="X18" s="8"/>
      <c r="Y18" s="8"/>
    </row>
    <row r="19" spans="1:25" s="48" customFormat="1" ht="24" hidden="1" customHeight="1" x14ac:dyDescent="0.2">
      <c r="A19" s="8" t="s">
        <v>25</v>
      </c>
      <c r="B19" s="8" t="s">
        <v>26</v>
      </c>
      <c r="C19" s="8" t="s">
        <v>131</v>
      </c>
      <c r="D19" s="8" t="s">
        <v>132</v>
      </c>
      <c r="E19" s="8" t="s">
        <v>50</v>
      </c>
      <c r="F19" s="8" t="s">
        <v>30</v>
      </c>
      <c r="G19" s="8" t="s">
        <v>133</v>
      </c>
      <c r="H19" s="8" t="s">
        <v>134</v>
      </c>
      <c r="I19" s="8" t="s">
        <v>53</v>
      </c>
      <c r="J19" s="8" t="s">
        <v>135</v>
      </c>
      <c r="K19" s="8" t="s">
        <v>121</v>
      </c>
      <c r="L19" s="8">
        <v>10</v>
      </c>
      <c r="M19" s="47" t="s">
        <v>136</v>
      </c>
      <c r="N19" s="40">
        <v>45175</v>
      </c>
      <c r="O19" s="41"/>
      <c r="P19" s="42">
        <v>45204</v>
      </c>
      <c r="Q19" s="41">
        <f t="shared" si="0"/>
        <v>21</v>
      </c>
      <c r="R19" s="41">
        <f>NETWORKDAYS(N19,P19,AL19:AO19:AP19:AQ19:AR19:AS19:AT19:AU19:AV19:AW19:AX19:AY19)</f>
        <v>22</v>
      </c>
      <c r="S19" s="43" t="s">
        <v>37</v>
      </c>
      <c r="T19" s="8" t="s">
        <v>137</v>
      </c>
      <c r="U19" s="44">
        <v>45188</v>
      </c>
      <c r="V19" s="8" t="s">
        <v>67</v>
      </c>
      <c r="W19" s="8"/>
      <c r="X19" s="8"/>
      <c r="Y19" s="8" t="s">
        <v>101</v>
      </c>
    </row>
    <row r="20" spans="1:25" s="48" customFormat="1" ht="24" customHeight="1" x14ac:dyDescent="0.2">
      <c r="A20" s="8" t="s">
        <v>25</v>
      </c>
      <c r="B20" s="8" t="s">
        <v>26</v>
      </c>
      <c r="C20" s="8" t="s">
        <v>27</v>
      </c>
      <c r="D20" s="8" t="s">
        <v>138</v>
      </c>
      <c r="E20" s="8" t="s">
        <v>39</v>
      </c>
      <c r="F20" s="8" t="s">
        <v>40</v>
      </c>
      <c r="G20" s="8" t="s">
        <v>139</v>
      </c>
      <c r="H20" s="8" t="s">
        <v>140</v>
      </c>
      <c r="I20" s="8" t="s">
        <v>43</v>
      </c>
      <c r="J20" s="8" t="s">
        <v>141</v>
      </c>
      <c r="K20" s="8" t="s">
        <v>45</v>
      </c>
      <c r="L20" s="8">
        <v>10</v>
      </c>
      <c r="M20" s="47" t="s">
        <v>142</v>
      </c>
      <c r="N20" s="40">
        <v>45176</v>
      </c>
      <c r="O20" s="41"/>
      <c r="P20" s="42">
        <v>45204</v>
      </c>
      <c r="Q20" s="41">
        <f t="shared" si="0"/>
        <v>20</v>
      </c>
      <c r="R20" s="41">
        <f>NETWORKDAYS(N20,P20,AL20:AO20:AP20:AQ20:AR20:AS20:AT20:AU20:AV20:AW20:AX20:AY20)</f>
        <v>21</v>
      </c>
      <c r="S20" s="43" t="s">
        <v>37</v>
      </c>
      <c r="T20" s="8"/>
      <c r="U20" s="44"/>
      <c r="V20" s="8"/>
      <c r="W20" s="8"/>
      <c r="X20" s="8"/>
      <c r="Y20" s="8"/>
    </row>
    <row r="21" spans="1:25" s="48" customFormat="1" ht="24" customHeight="1" x14ac:dyDescent="0.2">
      <c r="A21" s="8" t="s">
        <v>25</v>
      </c>
      <c r="B21" s="8" t="s">
        <v>26</v>
      </c>
      <c r="C21" s="8" t="s">
        <v>27</v>
      </c>
      <c r="D21" s="8" t="s">
        <v>143</v>
      </c>
      <c r="E21" s="8" t="s">
        <v>39</v>
      </c>
      <c r="F21" s="8" t="s">
        <v>86</v>
      </c>
      <c r="G21" s="8" t="s">
        <v>144</v>
      </c>
      <c r="H21" s="8" t="s">
        <v>52</v>
      </c>
      <c r="I21" s="8" t="s">
        <v>53</v>
      </c>
      <c r="J21" s="8" t="s">
        <v>54</v>
      </c>
      <c r="K21" s="8" t="s">
        <v>145</v>
      </c>
      <c r="L21" s="8">
        <v>30</v>
      </c>
      <c r="M21" s="47" t="s">
        <v>146</v>
      </c>
      <c r="N21" s="40">
        <v>45176</v>
      </c>
      <c r="O21" s="41"/>
      <c r="P21" s="42">
        <v>45204</v>
      </c>
      <c r="Q21" s="41">
        <f t="shared" si="0"/>
        <v>20</v>
      </c>
      <c r="R21" s="41">
        <f>NETWORKDAYS(N21,P21,AL21:AO21:AP21:AQ21:AR21:AS21:AT21:AU21:AV21:AW21:AX21:AY21)</f>
        <v>21</v>
      </c>
      <c r="S21" s="46" t="s">
        <v>147</v>
      </c>
      <c r="T21" s="8"/>
      <c r="U21" s="44"/>
      <c r="V21" s="8"/>
      <c r="W21" s="8"/>
      <c r="X21" s="8"/>
      <c r="Y21" s="8"/>
    </row>
    <row r="22" spans="1:25" s="48" customFormat="1" ht="24" hidden="1" customHeight="1" x14ac:dyDescent="0.2">
      <c r="A22" s="8" t="s">
        <v>25</v>
      </c>
      <c r="B22" s="8" t="s">
        <v>26</v>
      </c>
      <c r="C22" s="8" t="s">
        <v>148</v>
      </c>
      <c r="D22" s="8" t="s">
        <v>149</v>
      </c>
      <c r="E22" s="8" t="s">
        <v>50</v>
      </c>
      <c r="F22" s="8" t="s">
        <v>150</v>
      </c>
      <c r="G22" s="8" t="s">
        <v>151</v>
      </c>
      <c r="H22" s="8" t="s">
        <v>76</v>
      </c>
      <c r="I22" s="8" t="s">
        <v>53</v>
      </c>
      <c r="J22" s="8" t="s">
        <v>77</v>
      </c>
      <c r="K22" s="8" t="s">
        <v>121</v>
      </c>
      <c r="L22" s="8">
        <v>10</v>
      </c>
      <c r="M22" s="47" t="s">
        <v>152</v>
      </c>
      <c r="N22" s="40">
        <v>45176</v>
      </c>
      <c r="O22" s="41">
        <v>20232130094611</v>
      </c>
      <c r="P22" s="42">
        <v>45204</v>
      </c>
      <c r="Q22" s="41">
        <f t="shared" si="0"/>
        <v>20</v>
      </c>
      <c r="R22" s="41">
        <f>NETWORKDAYS(N22,P22,AL22:AO22:AP22:AQ22:AR22:AS22:AT22:AU22:AV22:AW22:AX22:AY22)</f>
        <v>21</v>
      </c>
      <c r="S22" s="43" t="s">
        <v>37</v>
      </c>
      <c r="T22" s="8" t="s">
        <v>153</v>
      </c>
      <c r="U22" s="44">
        <v>45183</v>
      </c>
      <c r="V22" s="8" t="s">
        <v>67</v>
      </c>
      <c r="W22" s="8"/>
      <c r="X22" s="8"/>
      <c r="Y22" s="8" t="s">
        <v>101</v>
      </c>
    </row>
    <row r="23" spans="1:25" s="48" customFormat="1" ht="24" hidden="1" customHeight="1" x14ac:dyDescent="0.2">
      <c r="A23" s="8" t="s">
        <v>25</v>
      </c>
      <c r="B23" s="8" t="s">
        <v>26</v>
      </c>
      <c r="C23" s="8" t="s">
        <v>57</v>
      </c>
      <c r="D23" s="8" t="s">
        <v>154</v>
      </c>
      <c r="E23" s="8" t="s">
        <v>50</v>
      </c>
      <c r="F23" s="8" t="s">
        <v>155</v>
      </c>
      <c r="G23" s="8" t="s">
        <v>156</v>
      </c>
      <c r="H23" s="8" t="s">
        <v>157</v>
      </c>
      <c r="I23" s="8" t="s">
        <v>53</v>
      </c>
      <c r="J23" s="8" t="s">
        <v>54</v>
      </c>
      <c r="K23" s="8" t="s">
        <v>55</v>
      </c>
      <c r="L23" s="8">
        <v>15</v>
      </c>
      <c r="M23" s="47" t="s">
        <v>158</v>
      </c>
      <c r="N23" s="40">
        <v>45177</v>
      </c>
      <c r="O23" s="41" t="s">
        <v>69</v>
      </c>
      <c r="P23" s="42">
        <v>45197</v>
      </c>
      <c r="Q23" s="41">
        <f t="shared" si="0"/>
        <v>14</v>
      </c>
      <c r="R23" s="41">
        <f>NETWORKDAYS(N23,P23,AL23:AO23:AP23:AQ23:AR23:AS23:AT23:AU23:AV23:AW23:AX23:AY23)</f>
        <v>15</v>
      </c>
      <c r="S23" s="45" t="s">
        <v>65</v>
      </c>
      <c r="T23" s="8" t="s">
        <v>159</v>
      </c>
      <c r="U23" s="44" t="s">
        <v>69</v>
      </c>
      <c r="V23" s="8" t="s">
        <v>69</v>
      </c>
      <c r="W23" s="8" t="s">
        <v>69</v>
      </c>
      <c r="X23" s="8" t="s">
        <v>69</v>
      </c>
      <c r="Y23" s="8" t="s">
        <v>160</v>
      </c>
    </row>
    <row r="24" spans="1:25" s="48" customFormat="1" ht="24" hidden="1" customHeight="1" x14ac:dyDescent="0.2">
      <c r="A24" s="8" t="s">
        <v>25</v>
      </c>
      <c r="B24" s="8" t="s">
        <v>26</v>
      </c>
      <c r="C24" s="8" t="s">
        <v>161</v>
      </c>
      <c r="D24" s="8" t="s">
        <v>162</v>
      </c>
      <c r="E24" s="8" t="s">
        <v>50</v>
      </c>
      <c r="F24" s="8" t="s">
        <v>86</v>
      </c>
      <c r="G24" s="8" t="s">
        <v>163</v>
      </c>
      <c r="H24" s="8" t="s">
        <v>52</v>
      </c>
      <c r="I24" s="8" t="s">
        <v>53</v>
      </c>
      <c r="J24" s="8" t="s">
        <v>54</v>
      </c>
      <c r="K24" s="8" t="s">
        <v>145</v>
      </c>
      <c r="L24" s="8">
        <v>30</v>
      </c>
      <c r="M24" s="47" t="s">
        <v>164</v>
      </c>
      <c r="N24" s="40">
        <v>45177</v>
      </c>
      <c r="O24" s="41"/>
      <c r="P24" s="42">
        <v>45204</v>
      </c>
      <c r="Q24" s="41">
        <f t="shared" si="0"/>
        <v>19</v>
      </c>
      <c r="R24" s="41">
        <f>NETWORKDAYS(N24,P24,AL24:AO24:AP24:AQ24:AR24:AS24:AT24:AU24:AV24:AW24:AX24:AY24)</f>
        <v>20</v>
      </c>
      <c r="S24" s="46" t="s">
        <v>147</v>
      </c>
      <c r="T24" s="8"/>
      <c r="U24" s="44"/>
      <c r="V24" s="8"/>
      <c r="W24" s="8"/>
      <c r="X24" s="8"/>
      <c r="Y24" s="8"/>
    </row>
    <row r="25" spans="1:25" s="48" customFormat="1" ht="24" hidden="1" customHeight="1" x14ac:dyDescent="0.2">
      <c r="A25" s="8" t="s">
        <v>25</v>
      </c>
      <c r="B25" s="8" t="s">
        <v>26</v>
      </c>
      <c r="C25" s="8" t="s">
        <v>165</v>
      </c>
      <c r="D25" s="8" t="s">
        <v>166</v>
      </c>
      <c r="E25" s="8" t="s">
        <v>29</v>
      </c>
      <c r="F25" s="8" t="s">
        <v>91</v>
      </c>
      <c r="G25" s="8" t="s">
        <v>167</v>
      </c>
      <c r="H25" s="8" t="s">
        <v>168</v>
      </c>
      <c r="I25" s="8" t="s">
        <v>53</v>
      </c>
      <c r="J25" s="8" t="s">
        <v>94</v>
      </c>
      <c r="K25" s="8" t="s">
        <v>88</v>
      </c>
      <c r="L25" s="8">
        <v>15</v>
      </c>
      <c r="M25" s="47" t="s">
        <v>169</v>
      </c>
      <c r="N25" s="40">
        <v>45177</v>
      </c>
      <c r="O25" s="41"/>
      <c r="P25" s="42">
        <v>45204</v>
      </c>
      <c r="Q25" s="41">
        <f t="shared" si="0"/>
        <v>19</v>
      </c>
      <c r="R25" s="41">
        <f>NETWORKDAYS(N25,P25,AL25:AO25:AP25:AQ25:AR25:AS25:AT25:AU25:AV25:AW25:AX25:AY25)</f>
        <v>20</v>
      </c>
      <c r="S25" s="43" t="s">
        <v>37</v>
      </c>
      <c r="T25" s="8"/>
      <c r="U25" s="44"/>
      <c r="V25" s="8"/>
      <c r="W25" s="8"/>
      <c r="X25" s="8"/>
      <c r="Y25" s="8"/>
    </row>
    <row r="26" spans="1:25" s="48" customFormat="1" ht="24" customHeight="1" x14ac:dyDescent="0.2">
      <c r="A26" s="8" t="s">
        <v>25</v>
      </c>
      <c r="B26" s="8" t="s">
        <v>26</v>
      </c>
      <c r="C26" s="8" t="s">
        <v>27</v>
      </c>
      <c r="D26" s="8" t="s">
        <v>170</v>
      </c>
      <c r="E26" s="8" t="s">
        <v>80</v>
      </c>
      <c r="F26" s="8" t="s">
        <v>86</v>
      </c>
      <c r="G26" s="8" t="s">
        <v>171</v>
      </c>
      <c r="H26" s="8" t="s">
        <v>52</v>
      </c>
      <c r="I26" s="8" t="s">
        <v>53</v>
      </c>
      <c r="J26" s="8" t="s">
        <v>54</v>
      </c>
      <c r="K26" s="8" t="s">
        <v>55</v>
      </c>
      <c r="L26" s="8">
        <v>15</v>
      </c>
      <c r="M26" s="47" t="s">
        <v>172</v>
      </c>
      <c r="N26" s="40">
        <v>45177</v>
      </c>
      <c r="O26" s="41"/>
      <c r="P26" s="42">
        <v>45204</v>
      </c>
      <c r="Q26" s="41">
        <f t="shared" si="0"/>
        <v>19</v>
      </c>
      <c r="R26" s="41">
        <f>NETWORKDAYS(N26,P26,AL26:AO26:AP26:AQ26:AR26:AS26:AT26:AU26:AV26:AW26:AX26:AY26)</f>
        <v>20</v>
      </c>
      <c r="S26" s="43" t="s">
        <v>37</v>
      </c>
      <c r="T26" s="8"/>
      <c r="U26" s="44"/>
      <c r="V26" s="44"/>
      <c r="W26" s="8"/>
      <c r="X26" s="8"/>
      <c r="Y26" s="8"/>
    </row>
    <row r="27" spans="1:25" s="48" customFormat="1" ht="24" customHeight="1" x14ac:dyDescent="0.2">
      <c r="A27" s="8" t="s">
        <v>25</v>
      </c>
      <c r="B27" s="8" t="s">
        <v>26</v>
      </c>
      <c r="C27" s="8" t="s">
        <v>27</v>
      </c>
      <c r="D27" s="8" t="s">
        <v>173</v>
      </c>
      <c r="E27" s="8" t="s">
        <v>39</v>
      </c>
      <c r="F27" s="8" t="s">
        <v>40</v>
      </c>
      <c r="G27" s="8" t="s">
        <v>174</v>
      </c>
      <c r="H27" s="8" t="s">
        <v>140</v>
      </c>
      <c r="I27" s="8" t="s">
        <v>43</v>
      </c>
      <c r="J27" s="8" t="s">
        <v>141</v>
      </c>
      <c r="K27" s="8" t="s">
        <v>121</v>
      </c>
      <c r="L27" s="8">
        <v>10</v>
      </c>
      <c r="M27" s="47" t="s">
        <v>175</v>
      </c>
      <c r="N27" s="40">
        <v>45180</v>
      </c>
      <c r="O27" s="41"/>
      <c r="P27" s="42">
        <v>45204</v>
      </c>
      <c r="Q27" s="41">
        <f t="shared" si="0"/>
        <v>18</v>
      </c>
      <c r="R27" s="41">
        <f>NETWORKDAYS(N27,P27,AL27:AO27:AP27:AQ27:AR27:AS27:AT27:AU27:AV27:AW27:AX27:AY27)</f>
        <v>19</v>
      </c>
      <c r="S27" s="43" t="s">
        <v>37</v>
      </c>
      <c r="T27" s="8"/>
      <c r="U27" s="44"/>
      <c r="V27" s="8"/>
      <c r="W27" s="8"/>
      <c r="X27" s="8"/>
      <c r="Y27" s="8"/>
    </row>
    <row r="28" spans="1:25" s="48" customFormat="1" ht="24" hidden="1" customHeight="1" x14ac:dyDescent="0.2">
      <c r="A28" s="8" t="s">
        <v>25</v>
      </c>
      <c r="B28" s="8" t="s">
        <v>26</v>
      </c>
      <c r="C28" s="8" t="s">
        <v>57</v>
      </c>
      <c r="D28" s="8" t="s">
        <v>176</v>
      </c>
      <c r="E28" s="8" t="s">
        <v>29</v>
      </c>
      <c r="F28" s="8" t="s">
        <v>86</v>
      </c>
      <c r="G28" s="8" t="s">
        <v>106</v>
      </c>
      <c r="H28" s="8" t="s">
        <v>62</v>
      </c>
      <c r="I28" s="8" t="s">
        <v>53</v>
      </c>
      <c r="J28" s="8" t="s">
        <v>63</v>
      </c>
      <c r="K28" s="8" t="s">
        <v>88</v>
      </c>
      <c r="L28" s="8">
        <v>15</v>
      </c>
      <c r="M28" s="47" t="s">
        <v>177</v>
      </c>
      <c r="N28" s="40">
        <v>45180</v>
      </c>
      <c r="O28" s="41"/>
      <c r="P28" s="42">
        <v>45204</v>
      </c>
      <c r="Q28" s="41">
        <f t="shared" si="0"/>
        <v>18</v>
      </c>
      <c r="R28" s="41">
        <f>NETWORKDAYS(N28,P28,AL28:AO28:AP28:AQ28:AR28:AS28:AT28:AU28:AV28:AW28:AX28:AY28)</f>
        <v>19</v>
      </c>
      <c r="S28" s="43" t="s">
        <v>37</v>
      </c>
      <c r="T28" s="8"/>
      <c r="U28" s="44"/>
      <c r="V28" s="8"/>
      <c r="W28" s="8"/>
      <c r="X28" s="8"/>
      <c r="Y28" s="8"/>
    </row>
    <row r="29" spans="1:25" s="48" customFormat="1" ht="24" hidden="1" customHeight="1" x14ac:dyDescent="0.2">
      <c r="A29" s="8" t="s">
        <v>25</v>
      </c>
      <c r="B29" s="8" t="s">
        <v>26</v>
      </c>
      <c r="C29" s="8" t="s">
        <v>57</v>
      </c>
      <c r="D29" s="8" t="s">
        <v>178</v>
      </c>
      <c r="E29" s="8" t="s">
        <v>80</v>
      </c>
      <c r="F29" s="8" t="s">
        <v>40</v>
      </c>
      <c r="G29" s="8" t="s">
        <v>179</v>
      </c>
      <c r="H29" s="8" t="s">
        <v>180</v>
      </c>
      <c r="I29" s="8" t="s">
        <v>33</v>
      </c>
      <c r="J29" s="8" t="s">
        <v>181</v>
      </c>
      <c r="K29" s="8" t="s">
        <v>55</v>
      </c>
      <c r="L29" s="8">
        <v>15</v>
      </c>
      <c r="M29" s="47" t="s">
        <v>182</v>
      </c>
      <c r="N29" s="40">
        <v>45180</v>
      </c>
      <c r="O29" s="41"/>
      <c r="P29" s="42">
        <v>45204</v>
      </c>
      <c r="Q29" s="41">
        <f t="shared" si="0"/>
        <v>18</v>
      </c>
      <c r="R29" s="41">
        <f>NETWORKDAYS(N29,P29,AL29:AO29:AP29:AQ29:AR29:AS29:AT29:AU29:AV29:AW29:AX29:AY29)</f>
        <v>19</v>
      </c>
      <c r="S29" s="43" t="s">
        <v>37</v>
      </c>
      <c r="T29" s="8"/>
      <c r="U29" s="44"/>
      <c r="V29" s="8"/>
      <c r="W29" s="8"/>
      <c r="X29" s="8"/>
      <c r="Y29" s="8"/>
    </row>
    <row r="30" spans="1:25" s="48" customFormat="1" ht="24" hidden="1" customHeight="1" x14ac:dyDescent="0.2">
      <c r="A30" s="8" t="s">
        <v>25</v>
      </c>
      <c r="B30" s="8" t="s">
        <v>26</v>
      </c>
      <c r="C30" s="8" t="s">
        <v>127</v>
      </c>
      <c r="D30" s="8" t="s">
        <v>183</v>
      </c>
      <c r="E30" s="8" t="s">
        <v>50</v>
      </c>
      <c r="F30" s="8" t="s">
        <v>86</v>
      </c>
      <c r="G30" s="8" t="s">
        <v>184</v>
      </c>
      <c r="H30" s="8" t="s">
        <v>52</v>
      </c>
      <c r="I30" s="8" t="s">
        <v>53</v>
      </c>
      <c r="J30" s="8" t="s">
        <v>54</v>
      </c>
      <c r="K30" s="8" t="s">
        <v>55</v>
      </c>
      <c r="L30" s="8">
        <v>15</v>
      </c>
      <c r="M30" s="47" t="s">
        <v>185</v>
      </c>
      <c r="N30" s="40">
        <v>45180</v>
      </c>
      <c r="O30" s="41"/>
      <c r="P30" s="42">
        <v>45204</v>
      </c>
      <c r="Q30" s="41">
        <f t="shared" si="0"/>
        <v>18</v>
      </c>
      <c r="R30" s="41">
        <f>NETWORKDAYS(N30,P30,AL30:AO30:AP30:AQ30:AR30:AS30:AT30:AU30:AV30:AW30:AX30:AY30)</f>
        <v>19</v>
      </c>
      <c r="S30" s="43" t="s">
        <v>37</v>
      </c>
      <c r="T30" s="8"/>
      <c r="U30" s="44"/>
      <c r="V30" s="8"/>
      <c r="W30" s="8"/>
      <c r="X30" s="8"/>
      <c r="Y30" s="8"/>
    </row>
    <row r="31" spans="1:25" s="48" customFormat="1" ht="24" hidden="1" customHeight="1" x14ac:dyDescent="0.2">
      <c r="A31" s="8" t="s">
        <v>25</v>
      </c>
      <c r="B31" s="8" t="s">
        <v>26</v>
      </c>
      <c r="C31" s="8" t="s">
        <v>186</v>
      </c>
      <c r="D31" s="8" t="s">
        <v>187</v>
      </c>
      <c r="E31" s="8" t="s">
        <v>50</v>
      </c>
      <c r="F31" s="8" t="s">
        <v>155</v>
      </c>
      <c r="G31" s="8" t="s">
        <v>188</v>
      </c>
      <c r="H31" s="8" t="s">
        <v>52</v>
      </c>
      <c r="I31" s="8" t="s">
        <v>53</v>
      </c>
      <c r="J31" s="8" t="s">
        <v>54</v>
      </c>
      <c r="K31" s="8" t="s">
        <v>55</v>
      </c>
      <c r="L31" s="8">
        <v>15</v>
      </c>
      <c r="M31" s="47" t="s">
        <v>189</v>
      </c>
      <c r="N31" s="40">
        <v>45181</v>
      </c>
      <c r="O31" s="41"/>
      <c r="P31" s="42">
        <v>45204</v>
      </c>
      <c r="Q31" s="41">
        <f t="shared" si="0"/>
        <v>17</v>
      </c>
      <c r="R31" s="41">
        <f>NETWORKDAYS(N31,P31,AL31:AO31:AP31:AQ31:AR31:AS31:AT31:AU31:AV31:AW31:AX31:AY31)</f>
        <v>18</v>
      </c>
      <c r="S31" s="43" t="s">
        <v>37</v>
      </c>
      <c r="T31" s="8"/>
      <c r="U31" s="44"/>
      <c r="V31" s="8"/>
      <c r="W31" s="8"/>
      <c r="X31" s="8"/>
      <c r="Y31" s="8"/>
    </row>
    <row r="32" spans="1:25" s="48" customFormat="1" ht="24" hidden="1" customHeight="1" x14ac:dyDescent="0.2">
      <c r="A32" s="8" t="s">
        <v>25</v>
      </c>
      <c r="B32" s="8" t="s">
        <v>26</v>
      </c>
      <c r="C32" s="8" t="s">
        <v>165</v>
      </c>
      <c r="D32" s="8" t="s">
        <v>190</v>
      </c>
      <c r="E32" s="8" t="s">
        <v>50</v>
      </c>
      <c r="F32" s="8" t="s">
        <v>155</v>
      </c>
      <c r="G32" s="8" t="s">
        <v>191</v>
      </c>
      <c r="H32" s="8" t="s">
        <v>52</v>
      </c>
      <c r="I32" s="8" t="s">
        <v>53</v>
      </c>
      <c r="J32" s="8" t="s">
        <v>54</v>
      </c>
      <c r="K32" s="8" t="s">
        <v>55</v>
      </c>
      <c r="L32" s="8">
        <v>15</v>
      </c>
      <c r="M32" s="47" t="s">
        <v>192</v>
      </c>
      <c r="N32" s="40">
        <v>45181</v>
      </c>
      <c r="O32" s="41"/>
      <c r="P32" s="42">
        <v>45204</v>
      </c>
      <c r="Q32" s="41">
        <f t="shared" si="0"/>
        <v>17</v>
      </c>
      <c r="R32" s="41">
        <f>NETWORKDAYS(N32,P32,AL32:AO32:AP32:AQ32:AR32:AS32:AT32:AU32:AV32:AW32:AX32:AY32)</f>
        <v>18</v>
      </c>
      <c r="S32" s="43" t="s">
        <v>37</v>
      </c>
      <c r="T32" s="8"/>
      <c r="U32" s="44"/>
      <c r="V32" s="8"/>
      <c r="W32" s="8"/>
      <c r="X32" s="8"/>
      <c r="Y32" s="8"/>
    </row>
    <row r="33" spans="1:25" s="48" customFormat="1" ht="24" hidden="1" customHeight="1" x14ac:dyDescent="0.2">
      <c r="A33" s="8" t="s">
        <v>25</v>
      </c>
      <c r="B33" s="8" t="s">
        <v>26</v>
      </c>
      <c r="C33" s="8" t="s">
        <v>165</v>
      </c>
      <c r="D33" s="8" t="s">
        <v>193</v>
      </c>
      <c r="E33" s="8" t="s">
        <v>29</v>
      </c>
      <c r="F33" s="8" t="s">
        <v>30</v>
      </c>
      <c r="G33" s="8" t="s">
        <v>194</v>
      </c>
      <c r="H33" s="8" t="s">
        <v>195</v>
      </c>
      <c r="I33" s="8" t="s">
        <v>53</v>
      </c>
      <c r="J33" s="8" t="s">
        <v>135</v>
      </c>
      <c r="K33" s="8" t="s">
        <v>88</v>
      </c>
      <c r="L33" s="8">
        <v>15</v>
      </c>
      <c r="M33" s="47" t="s">
        <v>196</v>
      </c>
      <c r="N33" s="40">
        <v>45181</v>
      </c>
      <c r="O33" s="41"/>
      <c r="P33" s="42">
        <v>45204</v>
      </c>
      <c r="Q33" s="41">
        <f t="shared" si="0"/>
        <v>17</v>
      </c>
      <c r="R33" s="41">
        <f>NETWORKDAYS(N33,P33,AL33:AO33:AP33:AQ33:AR33:AS33:AT33:AU33:AV33:AW33:AX33:AY33)</f>
        <v>18</v>
      </c>
      <c r="S33" s="43" t="s">
        <v>37</v>
      </c>
      <c r="T33" s="8"/>
      <c r="U33" s="44"/>
      <c r="V33" s="8"/>
      <c r="W33" s="8"/>
      <c r="X33" s="8"/>
      <c r="Y33" s="8"/>
    </row>
    <row r="34" spans="1:25" s="48" customFormat="1" ht="24" hidden="1" customHeight="1" x14ac:dyDescent="0.2">
      <c r="A34" s="8" t="s">
        <v>25</v>
      </c>
      <c r="B34" s="8" t="s">
        <v>26</v>
      </c>
      <c r="C34" s="8" t="s">
        <v>73</v>
      </c>
      <c r="D34" s="8" t="s">
        <v>197</v>
      </c>
      <c r="E34" s="8" t="s">
        <v>29</v>
      </c>
      <c r="F34" s="8" t="s">
        <v>30</v>
      </c>
      <c r="G34" s="8" t="s">
        <v>198</v>
      </c>
      <c r="H34" s="8" t="s">
        <v>134</v>
      </c>
      <c r="I34" s="8" t="s">
        <v>53</v>
      </c>
      <c r="J34" s="8" t="s">
        <v>135</v>
      </c>
      <c r="K34" s="8" t="s">
        <v>55</v>
      </c>
      <c r="L34" s="8">
        <v>15</v>
      </c>
      <c r="M34" s="47" t="s">
        <v>199</v>
      </c>
      <c r="N34" s="40">
        <v>45181</v>
      </c>
      <c r="O34" s="41">
        <v>20232120094891</v>
      </c>
      <c r="P34" s="42">
        <v>45194</v>
      </c>
      <c r="Q34" s="41">
        <f t="shared" si="0"/>
        <v>9</v>
      </c>
      <c r="R34" s="41">
        <f>NETWORKDAYS(N34,P34,AL34:AO34:AP34:AQ34:AR34:AS34:AT34:AU34:AV34:AW34:AX34:AY34)</f>
        <v>10</v>
      </c>
      <c r="S34" s="45" t="s">
        <v>65</v>
      </c>
      <c r="T34" s="8" t="s">
        <v>200</v>
      </c>
      <c r="U34" s="44" t="s">
        <v>69</v>
      </c>
      <c r="V34" s="8" t="s">
        <v>201</v>
      </c>
      <c r="W34" s="8" t="s">
        <v>68</v>
      </c>
      <c r="X34" s="8" t="s">
        <v>69</v>
      </c>
      <c r="Y34" s="8" t="s">
        <v>202</v>
      </c>
    </row>
    <row r="35" spans="1:25" s="48" customFormat="1" ht="24" hidden="1" customHeight="1" x14ac:dyDescent="0.2">
      <c r="A35" s="8" t="s">
        <v>25</v>
      </c>
      <c r="B35" s="8" t="s">
        <v>26</v>
      </c>
      <c r="C35" s="8" t="s">
        <v>203</v>
      </c>
      <c r="D35" s="8" t="s">
        <v>204</v>
      </c>
      <c r="E35" s="8" t="s">
        <v>59</v>
      </c>
      <c r="F35" s="8" t="s">
        <v>60</v>
      </c>
      <c r="G35" s="8" t="s">
        <v>205</v>
      </c>
      <c r="H35" s="8" t="s">
        <v>206</v>
      </c>
      <c r="I35" s="8" t="s">
        <v>53</v>
      </c>
      <c r="J35" s="8" t="s">
        <v>63</v>
      </c>
      <c r="K35" s="8" t="s">
        <v>55</v>
      </c>
      <c r="L35" s="8">
        <v>15</v>
      </c>
      <c r="M35" s="47" t="s">
        <v>207</v>
      </c>
      <c r="N35" s="40">
        <v>45181</v>
      </c>
      <c r="O35" s="41"/>
      <c r="P35" s="42">
        <v>45204</v>
      </c>
      <c r="Q35" s="41">
        <f t="shared" si="0"/>
        <v>17</v>
      </c>
      <c r="R35" s="41">
        <f>NETWORKDAYS(N35,P35,AL35:AO35:AP35:AQ35:AR35:AS35:AT35:AU35:AV35:AW35:AX35:AY35)</f>
        <v>18</v>
      </c>
      <c r="S35" s="43" t="s">
        <v>37</v>
      </c>
      <c r="T35" s="8"/>
      <c r="U35" s="44"/>
      <c r="V35" s="8"/>
      <c r="W35" s="8"/>
      <c r="X35" s="8"/>
      <c r="Y35" s="8"/>
    </row>
    <row r="36" spans="1:25" s="48" customFormat="1" ht="24" hidden="1" customHeight="1" x14ac:dyDescent="0.2">
      <c r="A36" s="8" t="s">
        <v>25</v>
      </c>
      <c r="B36" s="8" t="s">
        <v>26</v>
      </c>
      <c r="C36" s="8" t="s">
        <v>208</v>
      </c>
      <c r="D36" s="8" t="s">
        <v>209</v>
      </c>
      <c r="E36" s="8" t="s">
        <v>59</v>
      </c>
      <c r="F36" s="8" t="s">
        <v>60</v>
      </c>
      <c r="G36" s="8" t="s">
        <v>210</v>
      </c>
      <c r="H36" s="8" t="s">
        <v>211</v>
      </c>
      <c r="I36" s="8" t="s">
        <v>53</v>
      </c>
      <c r="J36" s="8" t="s">
        <v>63</v>
      </c>
      <c r="K36" s="8" t="s">
        <v>121</v>
      </c>
      <c r="L36" s="8">
        <v>10</v>
      </c>
      <c r="M36" s="47" t="s">
        <v>212</v>
      </c>
      <c r="N36" s="40">
        <v>45181</v>
      </c>
      <c r="O36" s="41"/>
      <c r="P36" s="42">
        <v>45204</v>
      </c>
      <c r="Q36" s="41">
        <f t="shared" si="0"/>
        <v>17</v>
      </c>
      <c r="R36" s="41">
        <f>NETWORKDAYS(N36,P36,AL36:AO36:AP36:AQ36:AR36:AS36:AT36:AU36:AV36:AW36:AX36:AY36)</f>
        <v>18</v>
      </c>
      <c r="S36" s="43" t="s">
        <v>37</v>
      </c>
      <c r="T36" s="8"/>
      <c r="U36" s="44"/>
      <c r="V36" s="8"/>
      <c r="W36" s="8"/>
      <c r="X36" s="8"/>
      <c r="Y36" s="8"/>
    </row>
    <row r="37" spans="1:25" s="48" customFormat="1" ht="24" hidden="1" customHeight="1" x14ac:dyDescent="0.2">
      <c r="A37" s="8" t="s">
        <v>25</v>
      </c>
      <c r="B37" s="8" t="s">
        <v>26</v>
      </c>
      <c r="C37" s="8" t="s">
        <v>73</v>
      </c>
      <c r="D37" s="8" t="s">
        <v>213</v>
      </c>
      <c r="E37" s="8" t="s">
        <v>29</v>
      </c>
      <c r="F37" s="8" t="s">
        <v>40</v>
      </c>
      <c r="G37" s="8" t="s">
        <v>214</v>
      </c>
      <c r="H37" s="8" t="s">
        <v>140</v>
      </c>
      <c r="I37" s="8" t="s">
        <v>43</v>
      </c>
      <c r="J37" s="8" t="s">
        <v>141</v>
      </c>
      <c r="K37" s="8" t="s">
        <v>121</v>
      </c>
      <c r="L37" s="8">
        <v>10</v>
      </c>
      <c r="M37" s="47" t="s">
        <v>215</v>
      </c>
      <c r="N37" s="40">
        <v>45182</v>
      </c>
      <c r="O37" s="41"/>
      <c r="P37" s="42">
        <v>45204</v>
      </c>
      <c r="Q37" s="41">
        <f t="shared" si="0"/>
        <v>16</v>
      </c>
      <c r="R37" s="41">
        <f>NETWORKDAYS(N37,P37,AL37:AO37:AP37:AQ37:AR37:AS37:AT37:AU37:AV37:AW37:AX37:AY37)</f>
        <v>17</v>
      </c>
      <c r="S37" s="43" t="s">
        <v>37</v>
      </c>
      <c r="T37" s="8"/>
      <c r="U37" s="44"/>
      <c r="V37" s="8"/>
      <c r="W37" s="8"/>
      <c r="X37" s="8"/>
      <c r="Y37" s="8"/>
    </row>
    <row r="38" spans="1:25" s="48" customFormat="1" ht="24" hidden="1" customHeight="1" x14ac:dyDescent="0.2">
      <c r="A38" s="8" t="s">
        <v>25</v>
      </c>
      <c r="B38" s="8" t="s">
        <v>26</v>
      </c>
      <c r="C38" s="8" t="s">
        <v>131</v>
      </c>
      <c r="D38" s="8" t="s">
        <v>216</v>
      </c>
      <c r="E38" s="8" t="s">
        <v>59</v>
      </c>
      <c r="F38" s="8" t="s">
        <v>86</v>
      </c>
      <c r="G38" s="8" t="s">
        <v>217</v>
      </c>
      <c r="H38" s="8" t="s">
        <v>52</v>
      </c>
      <c r="I38" s="8" t="s">
        <v>53</v>
      </c>
      <c r="J38" s="8" t="s">
        <v>54</v>
      </c>
      <c r="K38" s="8" t="s">
        <v>55</v>
      </c>
      <c r="L38" s="8">
        <v>15</v>
      </c>
      <c r="M38" s="47" t="s">
        <v>218</v>
      </c>
      <c r="N38" s="40">
        <v>45182</v>
      </c>
      <c r="O38" s="41"/>
      <c r="P38" s="42">
        <v>45204</v>
      </c>
      <c r="Q38" s="41">
        <f t="shared" si="0"/>
        <v>16</v>
      </c>
      <c r="R38" s="41">
        <f>NETWORKDAYS(N38,P38,AL38:AO38:AP38:AQ38:AR38:AS38:AT38:AU38:AV38:AW38:AX38:AY38)</f>
        <v>17</v>
      </c>
      <c r="S38" s="43" t="s">
        <v>37</v>
      </c>
      <c r="T38" s="8"/>
      <c r="U38" s="44"/>
      <c r="V38" s="8"/>
      <c r="W38" s="8"/>
      <c r="X38" s="8"/>
      <c r="Y38" s="8"/>
    </row>
    <row r="39" spans="1:25" s="48" customFormat="1" ht="24" hidden="1" customHeight="1" x14ac:dyDescent="0.2">
      <c r="A39" s="8" t="s">
        <v>25</v>
      </c>
      <c r="B39" s="8" t="s">
        <v>26</v>
      </c>
      <c r="C39" s="8" t="s">
        <v>73</v>
      </c>
      <c r="D39" s="8" t="s">
        <v>219</v>
      </c>
      <c r="E39" s="8" t="s">
        <v>80</v>
      </c>
      <c r="F39" s="8" t="s">
        <v>86</v>
      </c>
      <c r="G39" s="8" t="s">
        <v>220</v>
      </c>
      <c r="H39" s="8" t="s">
        <v>52</v>
      </c>
      <c r="I39" s="8" t="s">
        <v>53</v>
      </c>
      <c r="J39" s="8" t="s">
        <v>54</v>
      </c>
      <c r="K39" s="8" t="s">
        <v>88</v>
      </c>
      <c r="L39" s="8">
        <v>15</v>
      </c>
      <c r="M39" s="47" t="s">
        <v>221</v>
      </c>
      <c r="N39" s="40">
        <v>45182</v>
      </c>
      <c r="O39" s="41"/>
      <c r="P39" s="42">
        <v>45204</v>
      </c>
      <c r="Q39" s="41">
        <f t="shared" si="0"/>
        <v>16</v>
      </c>
      <c r="R39" s="41">
        <f>NETWORKDAYS(N39,P39,AL39:AO39:AP39:AQ39:AR39:AS39:AT39:AU39:AV39:AW39:AX39:AY39)</f>
        <v>17</v>
      </c>
      <c r="S39" s="43" t="s">
        <v>37</v>
      </c>
      <c r="T39" s="8"/>
      <c r="U39" s="44"/>
      <c r="V39" s="8"/>
      <c r="W39" s="8"/>
      <c r="X39" s="8"/>
      <c r="Y39" s="8"/>
    </row>
    <row r="40" spans="1:25" s="48" customFormat="1" ht="24" hidden="1" customHeight="1" x14ac:dyDescent="0.2">
      <c r="A40" s="8" t="s">
        <v>25</v>
      </c>
      <c r="B40" s="8" t="s">
        <v>222</v>
      </c>
      <c r="C40" s="8" t="s">
        <v>165</v>
      </c>
      <c r="D40" s="8" t="s">
        <v>223</v>
      </c>
      <c r="E40" s="8" t="s">
        <v>29</v>
      </c>
      <c r="F40" s="8" t="s">
        <v>60</v>
      </c>
      <c r="G40" s="8" t="s">
        <v>224</v>
      </c>
      <c r="H40" s="8" t="s">
        <v>225</v>
      </c>
      <c r="I40" s="8" t="s">
        <v>53</v>
      </c>
      <c r="J40" s="8" t="s">
        <v>63</v>
      </c>
      <c r="K40" s="8" t="s">
        <v>55</v>
      </c>
      <c r="L40" s="8">
        <v>15</v>
      </c>
      <c r="M40" s="47" t="s">
        <v>226</v>
      </c>
      <c r="N40" s="40">
        <v>45182</v>
      </c>
      <c r="O40" s="41"/>
      <c r="P40" s="42">
        <v>45204</v>
      </c>
      <c r="Q40" s="41">
        <f t="shared" si="0"/>
        <v>16</v>
      </c>
      <c r="R40" s="41">
        <f>NETWORKDAYS(N40,P40,AL40:AO40:AP40:AQ40:AR40:AS40:AT40:AU40:AV40:AW40:AX40:AY40)</f>
        <v>17</v>
      </c>
      <c r="S40" s="43" t="s">
        <v>37</v>
      </c>
      <c r="T40" s="8"/>
      <c r="U40" s="44"/>
      <c r="V40" s="8"/>
      <c r="W40" s="8"/>
      <c r="X40" s="8"/>
      <c r="Y40" s="8"/>
    </row>
    <row r="41" spans="1:25" s="48" customFormat="1" ht="24" hidden="1" customHeight="1" x14ac:dyDescent="0.2">
      <c r="A41" s="8" t="s">
        <v>25</v>
      </c>
      <c r="B41" s="8" t="s">
        <v>26</v>
      </c>
      <c r="C41" s="8" t="s">
        <v>111</v>
      </c>
      <c r="D41" s="8" t="s">
        <v>227</v>
      </c>
      <c r="E41" s="8" t="s">
        <v>29</v>
      </c>
      <c r="F41" s="8" t="s">
        <v>86</v>
      </c>
      <c r="G41" s="8" t="s">
        <v>228</v>
      </c>
      <c r="H41" s="8" t="s">
        <v>52</v>
      </c>
      <c r="I41" s="8" t="s">
        <v>53</v>
      </c>
      <c r="J41" s="8" t="s">
        <v>54</v>
      </c>
      <c r="K41" s="8" t="s">
        <v>88</v>
      </c>
      <c r="L41" s="8">
        <v>15</v>
      </c>
      <c r="M41" s="47" t="s">
        <v>229</v>
      </c>
      <c r="N41" s="40">
        <v>45182</v>
      </c>
      <c r="O41" s="41"/>
      <c r="P41" s="42">
        <v>45204</v>
      </c>
      <c r="Q41" s="41">
        <f t="shared" si="0"/>
        <v>16</v>
      </c>
      <c r="R41" s="41">
        <f>NETWORKDAYS(N41,P41,AL41:AO41:AP41:AQ41:AR41:AS41:AT41:AU41:AV41:AW41:AX41:AY41)</f>
        <v>17</v>
      </c>
      <c r="S41" s="43" t="s">
        <v>37</v>
      </c>
      <c r="T41" s="8"/>
      <c r="U41" s="44"/>
      <c r="V41" s="8"/>
      <c r="W41" s="8"/>
      <c r="X41" s="8"/>
      <c r="Y41" s="8"/>
    </row>
    <row r="42" spans="1:25" s="48" customFormat="1" ht="24" customHeight="1" x14ac:dyDescent="0.2">
      <c r="A42" s="8" t="s">
        <v>25</v>
      </c>
      <c r="B42" s="8" t="s">
        <v>26</v>
      </c>
      <c r="C42" s="8" t="s">
        <v>27</v>
      </c>
      <c r="D42" s="8" t="s">
        <v>70</v>
      </c>
      <c r="E42" s="8" t="s">
        <v>39</v>
      </c>
      <c r="F42" s="8" t="s">
        <v>40</v>
      </c>
      <c r="G42" s="8" t="s">
        <v>230</v>
      </c>
      <c r="H42" s="8" t="s">
        <v>42</v>
      </c>
      <c r="I42" s="8" t="s">
        <v>43</v>
      </c>
      <c r="J42" s="8" t="s">
        <v>44</v>
      </c>
      <c r="K42" s="8" t="s">
        <v>45</v>
      </c>
      <c r="L42" s="8">
        <v>10</v>
      </c>
      <c r="M42" s="47" t="s">
        <v>231</v>
      </c>
      <c r="N42" s="40">
        <v>45182</v>
      </c>
      <c r="O42" s="41">
        <v>20231000094791</v>
      </c>
      <c r="P42" s="42">
        <v>45204</v>
      </c>
      <c r="Q42" s="41">
        <f t="shared" si="0"/>
        <v>16</v>
      </c>
      <c r="R42" s="41">
        <f>NETWORKDAYS(N42,P42,AL42:AO42:AP42:AQ42:AR42:AS42:AT42:AU42:AV42:AW42:AX42:AY42)</f>
        <v>17</v>
      </c>
      <c r="S42" s="43" t="s">
        <v>37</v>
      </c>
      <c r="T42" s="8" t="s">
        <v>232</v>
      </c>
      <c r="U42" s="44" t="s">
        <v>69</v>
      </c>
      <c r="V42" s="8" t="s">
        <v>67</v>
      </c>
      <c r="W42" s="8" t="s">
        <v>69</v>
      </c>
      <c r="X42" s="8" t="s">
        <v>69</v>
      </c>
      <c r="Y42" s="8" t="s">
        <v>47</v>
      </c>
    </row>
    <row r="43" spans="1:25" s="48" customFormat="1" ht="24" hidden="1" customHeight="1" x14ac:dyDescent="0.2">
      <c r="A43" s="8" t="s">
        <v>25</v>
      </c>
      <c r="B43" s="8" t="s">
        <v>26</v>
      </c>
      <c r="C43" s="8" t="s">
        <v>131</v>
      </c>
      <c r="D43" s="8" t="s">
        <v>233</v>
      </c>
      <c r="E43" s="8" t="s">
        <v>50</v>
      </c>
      <c r="F43" s="8" t="s">
        <v>60</v>
      </c>
      <c r="G43" s="8" t="s">
        <v>234</v>
      </c>
      <c r="H43" s="8" t="s">
        <v>82</v>
      </c>
      <c r="I43" s="8" t="s">
        <v>53</v>
      </c>
      <c r="J43" s="8" t="s">
        <v>63</v>
      </c>
      <c r="K43" s="8" t="s">
        <v>55</v>
      </c>
      <c r="L43" s="8">
        <v>15</v>
      </c>
      <c r="M43" s="47" t="s">
        <v>235</v>
      </c>
      <c r="N43" s="40">
        <v>45182</v>
      </c>
      <c r="O43" s="41"/>
      <c r="P43" s="42">
        <v>45204</v>
      </c>
      <c r="Q43" s="41">
        <f t="shared" si="0"/>
        <v>16</v>
      </c>
      <c r="R43" s="41">
        <f>NETWORKDAYS(N43,P43,AL43:AO43:AP43:AQ43:AR43:AS43:AT43:AU43:AV43:AW43:AX43:AY43)</f>
        <v>17</v>
      </c>
      <c r="S43" s="43" t="s">
        <v>37</v>
      </c>
      <c r="T43" s="8"/>
      <c r="U43" s="44"/>
      <c r="V43" s="8"/>
      <c r="W43" s="8"/>
      <c r="X43" s="8"/>
      <c r="Y43" s="8"/>
    </row>
    <row r="44" spans="1:25" s="48" customFormat="1" ht="24" customHeight="1" x14ac:dyDescent="0.2">
      <c r="A44" s="8" t="s">
        <v>25</v>
      </c>
      <c r="B44" s="8" t="s">
        <v>26</v>
      </c>
      <c r="C44" s="8" t="s">
        <v>27</v>
      </c>
      <c r="D44" s="8" t="s">
        <v>236</v>
      </c>
      <c r="E44" s="8" t="s">
        <v>39</v>
      </c>
      <c r="F44" s="8" t="s">
        <v>40</v>
      </c>
      <c r="G44" s="8" t="s">
        <v>237</v>
      </c>
      <c r="H44" s="8" t="s">
        <v>107</v>
      </c>
      <c r="I44" s="8" t="s">
        <v>43</v>
      </c>
      <c r="J44" s="8" t="s">
        <v>108</v>
      </c>
      <c r="K44" s="8" t="s">
        <v>45</v>
      </c>
      <c r="L44" s="8">
        <v>10</v>
      </c>
      <c r="M44" s="47" t="s">
        <v>238</v>
      </c>
      <c r="N44" s="40">
        <v>45183</v>
      </c>
      <c r="O44" s="41"/>
      <c r="P44" s="42">
        <v>45204</v>
      </c>
      <c r="Q44" s="41">
        <f t="shared" si="0"/>
        <v>15</v>
      </c>
      <c r="R44" s="41">
        <f>NETWORKDAYS(N44,P44,AL44:AO44:AP44:AQ44:AR44:AS44:AT44:AU44:AV44:AW44:AX44:AY44)</f>
        <v>16</v>
      </c>
      <c r="S44" s="43" t="s">
        <v>37</v>
      </c>
      <c r="T44" s="8"/>
      <c r="U44" s="44"/>
      <c r="V44" s="8"/>
      <c r="W44" s="8"/>
      <c r="X44" s="8"/>
      <c r="Y44" s="8"/>
    </row>
    <row r="45" spans="1:25" s="48" customFormat="1" ht="24" customHeight="1" x14ac:dyDescent="0.2">
      <c r="A45" s="8" t="s">
        <v>25</v>
      </c>
      <c r="B45" s="8" t="s">
        <v>26</v>
      </c>
      <c r="C45" s="8" t="s">
        <v>27</v>
      </c>
      <c r="D45" s="8" t="s">
        <v>239</v>
      </c>
      <c r="E45" s="8" t="s">
        <v>50</v>
      </c>
      <c r="F45" s="8" t="s">
        <v>40</v>
      </c>
      <c r="G45" s="8" t="s">
        <v>240</v>
      </c>
      <c r="H45" s="8" t="s">
        <v>241</v>
      </c>
      <c r="I45" s="8" t="s">
        <v>43</v>
      </c>
      <c r="J45" s="8" t="s">
        <v>108</v>
      </c>
      <c r="K45" s="8" t="s">
        <v>121</v>
      </c>
      <c r="L45" s="8">
        <v>10</v>
      </c>
      <c r="M45" s="47" t="s">
        <v>242</v>
      </c>
      <c r="N45" s="40">
        <v>45183</v>
      </c>
      <c r="O45" s="41" t="s">
        <v>243</v>
      </c>
      <c r="P45" s="42">
        <v>45204</v>
      </c>
      <c r="Q45" s="41">
        <f t="shared" si="0"/>
        <v>15</v>
      </c>
      <c r="R45" s="41">
        <f>NETWORKDAYS(N45,P45,AL45:AO45:AP45:AQ45:AR45:AS45:AT45:AU45:AV45:AW45:AX45:AY45)</f>
        <v>16</v>
      </c>
      <c r="S45" s="43" t="s">
        <v>37</v>
      </c>
      <c r="T45" s="8" t="s">
        <v>244</v>
      </c>
      <c r="U45" s="44"/>
      <c r="V45" s="8"/>
      <c r="W45" s="8"/>
      <c r="X45" s="8"/>
      <c r="Y45" s="8" t="s">
        <v>101</v>
      </c>
    </row>
    <row r="46" spans="1:25" s="48" customFormat="1" ht="24" hidden="1" customHeight="1" x14ac:dyDescent="0.2">
      <c r="A46" s="8" t="s">
        <v>25</v>
      </c>
      <c r="B46" s="8" t="s">
        <v>26</v>
      </c>
      <c r="C46" s="8" t="s">
        <v>208</v>
      </c>
      <c r="D46" s="8" t="s">
        <v>245</v>
      </c>
      <c r="E46" s="8" t="s">
        <v>59</v>
      </c>
      <c r="F46" s="8" t="s">
        <v>150</v>
      </c>
      <c r="G46" s="8" t="s">
        <v>246</v>
      </c>
      <c r="H46" s="8" t="s">
        <v>247</v>
      </c>
      <c r="I46" s="8" t="s">
        <v>53</v>
      </c>
      <c r="J46" s="8" t="s">
        <v>77</v>
      </c>
      <c r="K46" s="8" t="s">
        <v>55</v>
      </c>
      <c r="L46" s="8">
        <v>15</v>
      </c>
      <c r="M46" s="47" t="s">
        <v>248</v>
      </c>
      <c r="N46" s="40">
        <v>45183</v>
      </c>
      <c r="O46" s="41"/>
      <c r="P46" s="42">
        <v>45204</v>
      </c>
      <c r="Q46" s="41">
        <f t="shared" si="0"/>
        <v>15</v>
      </c>
      <c r="R46" s="41">
        <f>NETWORKDAYS(N46,P46,AL46:AO46:AP46:AQ46:AR46:AS46:AT46:AU46:AV46:AW46:AX46:AY46)</f>
        <v>16</v>
      </c>
      <c r="S46" s="46" t="s">
        <v>147</v>
      </c>
      <c r="T46" s="8"/>
      <c r="U46" s="44"/>
      <c r="V46" s="8"/>
      <c r="W46" s="8"/>
      <c r="X46" s="8"/>
      <c r="Y46" s="8"/>
    </row>
    <row r="47" spans="1:25" s="50" customFormat="1" ht="24" customHeight="1" x14ac:dyDescent="0.25">
      <c r="A47" s="8" t="s">
        <v>25</v>
      </c>
      <c r="B47" s="9" t="s">
        <v>26</v>
      </c>
      <c r="C47" s="8" t="s">
        <v>27</v>
      </c>
      <c r="D47" s="8" t="s">
        <v>249</v>
      </c>
      <c r="E47" s="8" t="s">
        <v>39</v>
      </c>
      <c r="F47" s="9" t="s">
        <v>40</v>
      </c>
      <c r="G47" s="8" t="s">
        <v>250</v>
      </c>
      <c r="H47" s="8" t="s">
        <v>140</v>
      </c>
      <c r="I47" s="8" t="s">
        <v>43</v>
      </c>
      <c r="J47" s="8" t="s">
        <v>141</v>
      </c>
      <c r="K47" s="8" t="s">
        <v>45</v>
      </c>
      <c r="L47" s="9">
        <v>10</v>
      </c>
      <c r="M47" s="49" t="s">
        <v>251</v>
      </c>
      <c r="N47" s="10">
        <v>45184</v>
      </c>
      <c r="O47" s="11"/>
      <c r="P47" s="12">
        <v>45204</v>
      </c>
      <c r="Q47" s="11">
        <f t="shared" si="0"/>
        <v>14</v>
      </c>
      <c r="R47" s="11">
        <f>NETWORKDAYS(N47,P47,AL47:AO47:AP47:AQ47:AR47:AS47:AT47:AU47:AV47:AW47:AX47:AY47)</f>
        <v>15</v>
      </c>
      <c r="S47" s="13" t="s">
        <v>37</v>
      </c>
      <c r="T47" s="9"/>
      <c r="U47" s="14"/>
      <c r="V47" s="9"/>
      <c r="W47" s="9"/>
      <c r="X47" s="9"/>
      <c r="Y47" s="9"/>
    </row>
    <row r="48" spans="1:25" s="50" customFormat="1" ht="24" hidden="1" customHeight="1" x14ac:dyDescent="0.25">
      <c r="A48" s="8" t="s">
        <v>25</v>
      </c>
      <c r="B48" s="9" t="s">
        <v>26</v>
      </c>
      <c r="C48" s="9" t="s">
        <v>73</v>
      </c>
      <c r="D48" s="8" t="s">
        <v>252</v>
      </c>
      <c r="E48" s="8" t="s">
        <v>29</v>
      </c>
      <c r="F48" s="9" t="s">
        <v>86</v>
      </c>
      <c r="G48" s="8" t="s">
        <v>253</v>
      </c>
      <c r="H48" s="8" t="s">
        <v>254</v>
      </c>
      <c r="I48" s="8" t="s">
        <v>53</v>
      </c>
      <c r="J48" s="8" t="s">
        <v>94</v>
      </c>
      <c r="K48" s="8" t="s">
        <v>88</v>
      </c>
      <c r="L48" s="9">
        <v>15</v>
      </c>
      <c r="M48" s="49" t="s">
        <v>255</v>
      </c>
      <c r="N48" s="10">
        <v>45184</v>
      </c>
      <c r="O48" s="11" t="s">
        <v>69</v>
      </c>
      <c r="P48" s="12">
        <v>45195</v>
      </c>
      <c r="Q48" s="11">
        <f t="shared" si="0"/>
        <v>7</v>
      </c>
      <c r="R48" s="11">
        <f>NETWORKDAYS(N48,P48,AL48:AO48:AP48:AQ48:AR48:AS48:AT48:AU48:AV48:AW48:AX48:AY48)</f>
        <v>8</v>
      </c>
      <c r="S48" s="15" t="s">
        <v>65</v>
      </c>
      <c r="T48" s="9" t="s">
        <v>256</v>
      </c>
      <c r="U48" s="14" t="s">
        <v>69</v>
      </c>
      <c r="V48" s="9" t="s">
        <v>69</v>
      </c>
      <c r="W48" s="9" t="s">
        <v>68</v>
      </c>
      <c r="X48" s="9" t="s">
        <v>69</v>
      </c>
      <c r="Y48" s="9" t="s">
        <v>97</v>
      </c>
    </row>
    <row r="49" spans="1:25" s="50" customFormat="1" ht="24" hidden="1" customHeight="1" x14ac:dyDescent="0.25">
      <c r="A49" s="8" t="s">
        <v>25</v>
      </c>
      <c r="B49" s="9" t="s">
        <v>26</v>
      </c>
      <c r="C49" s="9" t="s">
        <v>73</v>
      </c>
      <c r="D49" s="8" t="s">
        <v>257</v>
      </c>
      <c r="E49" s="8" t="s">
        <v>29</v>
      </c>
      <c r="F49" s="9" t="s">
        <v>30</v>
      </c>
      <c r="G49" s="8" t="s">
        <v>258</v>
      </c>
      <c r="H49" s="8" t="s">
        <v>134</v>
      </c>
      <c r="I49" s="8" t="s">
        <v>53</v>
      </c>
      <c r="J49" s="8" t="s">
        <v>135</v>
      </c>
      <c r="K49" s="8" t="s">
        <v>88</v>
      </c>
      <c r="L49" s="9">
        <v>15</v>
      </c>
      <c r="M49" s="49" t="s">
        <v>259</v>
      </c>
      <c r="N49" s="10">
        <v>45187</v>
      </c>
      <c r="O49" s="11">
        <v>20232120095801</v>
      </c>
      <c r="P49" s="12">
        <v>45202</v>
      </c>
      <c r="Q49" s="11">
        <f t="shared" si="0"/>
        <v>11</v>
      </c>
      <c r="R49" s="11">
        <f>NETWORKDAYS(N49,P49,AL49:AO49:AP49:AQ49:AR49:AS49:AT49:AU49:AV49:AW49:AX49:AY49)</f>
        <v>12</v>
      </c>
      <c r="S49" s="15" t="s">
        <v>65</v>
      </c>
      <c r="T49" s="9" t="s">
        <v>260</v>
      </c>
      <c r="U49" s="14">
        <v>45202</v>
      </c>
      <c r="V49" s="9" t="s">
        <v>67</v>
      </c>
      <c r="W49" s="9" t="s">
        <v>68</v>
      </c>
      <c r="X49" s="9" t="s">
        <v>69</v>
      </c>
      <c r="Y49" s="9" t="s">
        <v>69</v>
      </c>
    </row>
    <row r="50" spans="1:25" s="50" customFormat="1" ht="24" hidden="1" customHeight="1" x14ac:dyDescent="0.25">
      <c r="A50" s="8" t="s">
        <v>25</v>
      </c>
      <c r="B50" s="9" t="s">
        <v>26</v>
      </c>
      <c r="C50" s="9" t="s">
        <v>111</v>
      </c>
      <c r="D50" s="8" t="s">
        <v>261</v>
      </c>
      <c r="E50" s="8" t="s">
        <v>50</v>
      </c>
      <c r="F50" s="9" t="s">
        <v>86</v>
      </c>
      <c r="G50" s="8" t="s">
        <v>262</v>
      </c>
      <c r="H50" s="8" t="s">
        <v>52</v>
      </c>
      <c r="I50" s="8" t="s">
        <v>53</v>
      </c>
      <c r="J50" s="8" t="s">
        <v>54</v>
      </c>
      <c r="K50" s="8" t="s">
        <v>145</v>
      </c>
      <c r="L50" s="9">
        <v>30</v>
      </c>
      <c r="M50" s="49" t="s">
        <v>263</v>
      </c>
      <c r="N50" s="10">
        <v>45187</v>
      </c>
      <c r="O50" s="11"/>
      <c r="P50" s="12">
        <v>45204</v>
      </c>
      <c r="Q50" s="11">
        <f t="shared" si="0"/>
        <v>13</v>
      </c>
      <c r="R50" s="11">
        <f>NETWORKDAYS(N50,P50,AL50:AO50:AP50:AQ50:AR50:AS50:AT50:AU50:AV50:AW50:AX50:AY50)</f>
        <v>14</v>
      </c>
      <c r="S50" s="16" t="s">
        <v>147</v>
      </c>
      <c r="T50" s="9"/>
      <c r="U50" s="14"/>
      <c r="V50" s="9"/>
      <c r="W50" s="9"/>
      <c r="X50" s="9"/>
      <c r="Y50" s="9"/>
    </row>
    <row r="51" spans="1:25" s="50" customFormat="1" ht="24" hidden="1" customHeight="1" x14ac:dyDescent="0.25">
      <c r="A51" s="8" t="s">
        <v>25</v>
      </c>
      <c r="B51" s="9" t="s">
        <v>26</v>
      </c>
      <c r="C51" s="9" t="s">
        <v>264</v>
      </c>
      <c r="D51" s="8" t="s">
        <v>265</v>
      </c>
      <c r="E51" s="8" t="s">
        <v>50</v>
      </c>
      <c r="F51" s="9" t="s">
        <v>86</v>
      </c>
      <c r="G51" s="8" t="s">
        <v>266</v>
      </c>
      <c r="H51" s="8" t="s">
        <v>52</v>
      </c>
      <c r="I51" s="8" t="s">
        <v>53</v>
      </c>
      <c r="J51" s="8" t="s">
        <v>54</v>
      </c>
      <c r="K51" s="8" t="s">
        <v>55</v>
      </c>
      <c r="L51" s="9">
        <v>15</v>
      </c>
      <c r="M51" s="49" t="s">
        <v>267</v>
      </c>
      <c r="N51" s="10">
        <v>45187</v>
      </c>
      <c r="O51" s="11"/>
      <c r="P51" s="12">
        <v>45204</v>
      </c>
      <c r="Q51" s="11">
        <f t="shared" si="0"/>
        <v>13</v>
      </c>
      <c r="R51" s="11">
        <f>NETWORKDAYS(N51,P51,AL51:AO51:AP51:AQ51:AR51:AS51:AT51:AU51:AV51:AW51:AX51:AY51)</f>
        <v>14</v>
      </c>
      <c r="S51" s="16" t="s">
        <v>147</v>
      </c>
      <c r="T51" s="9"/>
      <c r="U51" s="14"/>
      <c r="V51" s="9"/>
      <c r="W51" s="9"/>
      <c r="X51" s="9"/>
      <c r="Y51" s="9"/>
    </row>
    <row r="52" spans="1:25" s="50" customFormat="1" ht="24" customHeight="1" x14ac:dyDescent="0.25">
      <c r="A52" s="8" t="s">
        <v>25</v>
      </c>
      <c r="B52" s="9" t="s">
        <v>26</v>
      </c>
      <c r="C52" s="8" t="s">
        <v>27</v>
      </c>
      <c r="D52" s="8" t="s">
        <v>28</v>
      </c>
      <c r="E52" s="8" t="s">
        <v>29</v>
      </c>
      <c r="F52" s="9" t="s">
        <v>30</v>
      </c>
      <c r="G52" s="8" t="s">
        <v>268</v>
      </c>
      <c r="H52" s="8" t="s">
        <v>32</v>
      </c>
      <c r="I52" s="8" t="s">
        <v>33</v>
      </c>
      <c r="J52" s="8" t="s">
        <v>34</v>
      </c>
      <c r="K52" s="8" t="s">
        <v>35</v>
      </c>
      <c r="L52" s="9">
        <v>15</v>
      </c>
      <c r="M52" s="49" t="s">
        <v>269</v>
      </c>
      <c r="N52" s="10">
        <v>45187</v>
      </c>
      <c r="O52" s="11"/>
      <c r="P52" s="12">
        <v>45204</v>
      </c>
      <c r="Q52" s="11">
        <f t="shared" si="0"/>
        <v>13</v>
      </c>
      <c r="R52" s="11">
        <f>NETWORKDAYS(N52,P52,AL52:AO52:AP52:AQ52:AR52:AS52:AT52:AU52:AV52:AW52:AX52:AY52)</f>
        <v>14</v>
      </c>
      <c r="S52" s="16" t="s">
        <v>147</v>
      </c>
      <c r="T52" s="9"/>
      <c r="U52" s="14"/>
      <c r="V52" s="9"/>
      <c r="W52" s="9"/>
      <c r="X52" s="9"/>
      <c r="Y52" s="9"/>
    </row>
    <row r="53" spans="1:25" s="50" customFormat="1" ht="24" customHeight="1" x14ac:dyDescent="0.25">
      <c r="A53" s="8" t="s">
        <v>25</v>
      </c>
      <c r="B53" s="9" t="s">
        <v>26</v>
      </c>
      <c r="C53" s="8" t="s">
        <v>27</v>
      </c>
      <c r="D53" s="8" t="s">
        <v>270</v>
      </c>
      <c r="E53" s="8" t="s">
        <v>39</v>
      </c>
      <c r="F53" s="9" t="s">
        <v>40</v>
      </c>
      <c r="G53" s="8" t="s">
        <v>271</v>
      </c>
      <c r="H53" s="8" t="s">
        <v>140</v>
      </c>
      <c r="I53" s="8" t="s">
        <v>43</v>
      </c>
      <c r="J53" s="8" t="s">
        <v>141</v>
      </c>
      <c r="K53" s="8" t="s">
        <v>45</v>
      </c>
      <c r="L53" s="9">
        <v>10</v>
      </c>
      <c r="M53" s="49" t="s">
        <v>272</v>
      </c>
      <c r="N53" s="10">
        <v>45187</v>
      </c>
      <c r="O53" s="11"/>
      <c r="P53" s="12">
        <v>45204</v>
      </c>
      <c r="Q53" s="11">
        <f t="shared" si="0"/>
        <v>13</v>
      </c>
      <c r="R53" s="11">
        <f>NETWORKDAYS(N53,P53,AL53:AO53:AP53:AQ53:AR53:AS53:AT53:AU53:AV53:AW53:AX53:AY53)</f>
        <v>14</v>
      </c>
      <c r="S53" s="13" t="s">
        <v>37</v>
      </c>
      <c r="T53" s="9"/>
      <c r="U53" s="14"/>
      <c r="V53" s="9"/>
      <c r="W53" s="9"/>
      <c r="X53" s="9"/>
      <c r="Y53" s="9"/>
    </row>
    <row r="54" spans="1:25" s="50" customFormat="1" ht="24" customHeight="1" x14ac:dyDescent="0.25">
      <c r="A54" s="8" t="s">
        <v>25</v>
      </c>
      <c r="B54" s="9" t="s">
        <v>26</v>
      </c>
      <c r="C54" s="8" t="s">
        <v>27</v>
      </c>
      <c r="D54" s="8" t="s">
        <v>273</v>
      </c>
      <c r="E54" s="8" t="s">
        <v>39</v>
      </c>
      <c r="F54" s="9" t="s">
        <v>40</v>
      </c>
      <c r="G54" s="8" t="s">
        <v>274</v>
      </c>
      <c r="H54" s="8" t="s">
        <v>140</v>
      </c>
      <c r="I54" s="8" t="s">
        <v>43</v>
      </c>
      <c r="J54" s="8" t="s">
        <v>141</v>
      </c>
      <c r="K54" s="8" t="s">
        <v>45</v>
      </c>
      <c r="L54" s="9">
        <v>10</v>
      </c>
      <c r="M54" s="49" t="s">
        <v>275</v>
      </c>
      <c r="N54" s="10">
        <v>45187</v>
      </c>
      <c r="O54" s="11"/>
      <c r="P54" s="12">
        <v>45204</v>
      </c>
      <c r="Q54" s="11">
        <f t="shared" si="0"/>
        <v>13</v>
      </c>
      <c r="R54" s="11">
        <f>NETWORKDAYS(N54,P54,AL54:AO54:AP54:AQ54:AR54:AS54:AT54:AU54:AV54:AW54:AX54:AY54)</f>
        <v>14</v>
      </c>
      <c r="S54" s="13" t="s">
        <v>37</v>
      </c>
      <c r="T54" s="9"/>
      <c r="U54" s="9"/>
      <c r="V54" s="9"/>
      <c r="W54" s="9"/>
      <c r="X54" s="9"/>
      <c r="Y54" s="9"/>
    </row>
    <row r="55" spans="1:25" s="50" customFormat="1" ht="24" customHeight="1" x14ac:dyDescent="0.25">
      <c r="A55" s="8" t="s">
        <v>25</v>
      </c>
      <c r="B55" s="9" t="s">
        <v>26</v>
      </c>
      <c r="C55" s="8" t="s">
        <v>27</v>
      </c>
      <c r="D55" s="8" t="s">
        <v>276</v>
      </c>
      <c r="E55" s="8" t="s">
        <v>39</v>
      </c>
      <c r="F55" s="9" t="s">
        <v>30</v>
      </c>
      <c r="G55" s="8" t="s">
        <v>277</v>
      </c>
      <c r="H55" s="8" t="s">
        <v>134</v>
      </c>
      <c r="I55" s="8" t="s">
        <v>53</v>
      </c>
      <c r="J55" s="8" t="s">
        <v>135</v>
      </c>
      <c r="K55" s="8" t="s">
        <v>55</v>
      </c>
      <c r="L55" s="9">
        <v>15</v>
      </c>
      <c r="M55" s="49" t="s">
        <v>278</v>
      </c>
      <c r="N55" s="10">
        <v>45187</v>
      </c>
      <c r="O55" s="11">
        <v>20232120095731</v>
      </c>
      <c r="P55" s="12">
        <v>45202</v>
      </c>
      <c r="Q55" s="11">
        <f t="shared" si="0"/>
        <v>11</v>
      </c>
      <c r="R55" s="11">
        <f>NETWORKDAYS(N55,P55,AL55:AO55:AP55:AQ55:AR55:AS55:AT55:AU55:AV55:AW55:AX55:AY55)</f>
        <v>12</v>
      </c>
      <c r="S55" s="15" t="s">
        <v>65</v>
      </c>
      <c r="T55" s="9" t="s">
        <v>279</v>
      </c>
      <c r="U55" s="14">
        <v>45202</v>
      </c>
      <c r="V55" s="9" t="s">
        <v>67</v>
      </c>
      <c r="W55" s="9" t="s">
        <v>68</v>
      </c>
      <c r="X55" s="9" t="s">
        <v>69</v>
      </c>
      <c r="Y55" s="9" t="s">
        <v>69</v>
      </c>
    </row>
    <row r="56" spans="1:25" s="50" customFormat="1" ht="24" hidden="1" customHeight="1" x14ac:dyDescent="0.25">
      <c r="A56" s="8" t="s">
        <v>25</v>
      </c>
      <c r="B56" s="9" t="s">
        <v>26</v>
      </c>
      <c r="C56" s="9" t="s">
        <v>111</v>
      </c>
      <c r="D56" s="8" t="s">
        <v>280</v>
      </c>
      <c r="E56" s="8" t="s">
        <v>29</v>
      </c>
      <c r="F56" s="9" t="s">
        <v>86</v>
      </c>
      <c r="G56" s="8" t="s">
        <v>281</v>
      </c>
      <c r="H56" s="8" t="s">
        <v>52</v>
      </c>
      <c r="I56" s="8" t="s">
        <v>53</v>
      </c>
      <c r="J56" s="8" t="s">
        <v>54</v>
      </c>
      <c r="K56" s="8" t="s">
        <v>55</v>
      </c>
      <c r="L56" s="9">
        <v>15</v>
      </c>
      <c r="M56" s="49" t="s">
        <v>282</v>
      </c>
      <c r="N56" s="10">
        <v>45187</v>
      </c>
      <c r="O56" s="11"/>
      <c r="P56" s="12">
        <v>45204</v>
      </c>
      <c r="Q56" s="11">
        <f t="shared" si="0"/>
        <v>13</v>
      </c>
      <c r="R56" s="11">
        <f>NETWORKDAYS(N56,P56,AL56:AO56:AP56:AQ56:AR56:AS56:AT56:AU56:AV56:AW56:AX56:AY56)</f>
        <v>14</v>
      </c>
      <c r="S56" s="16" t="s">
        <v>147</v>
      </c>
      <c r="T56" s="9"/>
      <c r="U56" s="14"/>
      <c r="V56" s="9"/>
      <c r="W56" s="9"/>
      <c r="X56" s="9"/>
      <c r="Y56" s="9"/>
    </row>
    <row r="57" spans="1:25" s="50" customFormat="1" ht="24" hidden="1" customHeight="1" x14ac:dyDescent="0.25">
      <c r="A57" s="8" t="s">
        <v>25</v>
      </c>
      <c r="B57" s="9" t="s">
        <v>26</v>
      </c>
      <c r="C57" s="9" t="s">
        <v>73</v>
      </c>
      <c r="D57" s="8" t="s">
        <v>283</v>
      </c>
      <c r="E57" s="8" t="s">
        <v>29</v>
      </c>
      <c r="F57" s="9" t="s">
        <v>86</v>
      </c>
      <c r="G57" s="8" t="s">
        <v>284</v>
      </c>
      <c r="H57" s="8" t="s">
        <v>254</v>
      </c>
      <c r="I57" s="8" t="s">
        <v>53</v>
      </c>
      <c r="J57" s="8" t="s">
        <v>94</v>
      </c>
      <c r="K57" s="8" t="s">
        <v>88</v>
      </c>
      <c r="L57" s="9">
        <v>15</v>
      </c>
      <c r="M57" s="49" t="s">
        <v>285</v>
      </c>
      <c r="N57" s="10">
        <v>45187</v>
      </c>
      <c r="O57" s="11"/>
      <c r="P57" s="12">
        <v>45204</v>
      </c>
      <c r="Q57" s="11">
        <f t="shared" si="0"/>
        <v>13</v>
      </c>
      <c r="R57" s="11">
        <f>NETWORKDAYS(N57,P57,AL57:AO57:AP57:AQ57:AR57:AS57:AT57:AU57:AV57:AW57:AX57:AY57)</f>
        <v>14</v>
      </c>
      <c r="S57" s="16" t="s">
        <v>147</v>
      </c>
      <c r="T57" s="9"/>
      <c r="U57" s="14"/>
      <c r="V57" s="9"/>
      <c r="W57" s="9"/>
      <c r="X57" s="9"/>
      <c r="Y57" s="9"/>
    </row>
    <row r="58" spans="1:25" s="50" customFormat="1" ht="24" hidden="1" customHeight="1" x14ac:dyDescent="0.25">
      <c r="A58" s="8" t="s">
        <v>25</v>
      </c>
      <c r="B58" s="9" t="s">
        <v>26</v>
      </c>
      <c r="C58" s="9" t="s">
        <v>48</v>
      </c>
      <c r="D58" s="8" t="s">
        <v>286</v>
      </c>
      <c r="E58" s="8" t="s">
        <v>29</v>
      </c>
      <c r="F58" s="9" t="s">
        <v>60</v>
      </c>
      <c r="G58" s="8" t="s">
        <v>287</v>
      </c>
      <c r="H58" s="8" t="s">
        <v>52</v>
      </c>
      <c r="I58" s="8" t="s">
        <v>53</v>
      </c>
      <c r="J58" s="8" t="s">
        <v>54</v>
      </c>
      <c r="K58" s="8" t="s">
        <v>55</v>
      </c>
      <c r="L58" s="9">
        <v>15</v>
      </c>
      <c r="M58" s="49" t="s">
        <v>288</v>
      </c>
      <c r="N58" s="10">
        <v>45187</v>
      </c>
      <c r="O58" s="11"/>
      <c r="P58" s="12">
        <v>45204</v>
      </c>
      <c r="Q58" s="11">
        <f t="shared" si="0"/>
        <v>13</v>
      </c>
      <c r="R58" s="11">
        <f>NETWORKDAYS(N58,P58,AL58:AO58:AP58:AQ58:AR58:AS58:AT58:AU58:AV58:AW58:AX58:AY58)</f>
        <v>14</v>
      </c>
      <c r="S58" s="16" t="s">
        <v>147</v>
      </c>
      <c r="T58" s="9"/>
      <c r="U58" s="14"/>
      <c r="V58" s="9"/>
      <c r="W58" s="9"/>
      <c r="X58" s="9"/>
      <c r="Y58" s="9"/>
    </row>
    <row r="59" spans="1:25" s="50" customFormat="1" ht="24" hidden="1" customHeight="1" x14ac:dyDescent="0.25">
      <c r="A59" s="8" t="s">
        <v>25</v>
      </c>
      <c r="B59" s="9" t="s">
        <v>26</v>
      </c>
      <c r="C59" s="9" t="s">
        <v>289</v>
      </c>
      <c r="D59" s="8" t="s">
        <v>290</v>
      </c>
      <c r="E59" s="8" t="s">
        <v>50</v>
      </c>
      <c r="F59" s="9" t="s">
        <v>60</v>
      </c>
      <c r="G59" s="8" t="s">
        <v>291</v>
      </c>
      <c r="H59" s="8" t="s">
        <v>225</v>
      </c>
      <c r="I59" s="8" t="s">
        <v>53</v>
      </c>
      <c r="J59" s="8" t="s">
        <v>63</v>
      </c>
      <c r="K59" s="8" t="s">
        <v>121</v>
      </c>
      <c r="L59" s="9">
        <v>10</v>
      </c>
      <c r="M59" s="49" t="s">
        <v>292</v>
      </c>
      <c r="N59" s="10">
        <v>45188</v>
      </c>
      <c r="O59" s="11"/>
      <c r="P59" s="12">
        <v>45204</v>
      </c>
      <c r="Q59" s="11">
        <f t="shared" si="0"/>
        <v>12</v>
      </c>
      <c r="R59" s="11">
        <f>NETWORKDAYS(N59,P59,AL59:AO59:AP59:AQ59:AR59:AS59:AT59:AU59:AV59:AW59:AX59:AY59)</f>
        <v>13</v>
      </c>
      <c r="S59" s="13" t="s">
        <v>37</v>
      </c>
      <c r="T59" s="9"/>
      <c r="U59" s="14"/>
      <c r="V59" s="9"/>
      <c r="W59" s="9"/>
      <c r="X59" s="9"/>
      <c r="Y59" s="9"/>
    </row>
    <row r="60" spans="1:25" s="50" customFormat="1" ht="24" hidden="1" customHeight="1" x14ac:dyDescent="0.25">
      <c r="A60" s="8" t="s">
        <v>25</v>
      </c>
      <c r="B60" s="9" t="s">
        <v>26</v>
      </c>
      <c r="C60" s="9" t="s">
        <v>57</v>
      </c>
      <c r="D60" s="8" t="s">
        <v>293</v>
      </c>
      <c r="E60" s="8" t="s">
        <v>50</v>
      </c>
      <c r="F60" s="9" t="s">
        <v>155</v>
      </c>
      <c r="G60" s="8" t="s">
        <v>294</v>
      </c>
      <c r="H60" s="8" t="s">
        <v>52</v>
      </c>
      <c r="I60" s="8" t="s">
        <v>53</v>
      </c>
      <c r="J60" s="8" t="s">
        <v>54</v>
      </c>
      <c r="K60" s="8" t="s">
        <v>55</v>
      </c>
      <c r="L60" s="9">
        <v>15</v>
      </c>
      <c r="M60" s="49" t="s">
        <v>295</v>
      </c>
      <c r="N60" s="10">
        <v>45188</v>
      </c>
      <c r="O60" s="11"/>
      <c r="P60" s="12">
        <v>45204</v>
      </c>
      <c r="Q60" s="11">
        <f t="shared" si="0"/>
        <v>12</v>
      </c>
      <c r="R60" s="11">
        <f>NETWORKDAYS(N60,P60,AL60:AO60:AP60:AQ60:AR60:AS60:AT60:AU60:AV60:AW60:AX60:AY60)</f>
        <v>13</v>
      </c>
      <c r="S60" s="16" t="s">
        <v>147</v>
      </c>
      <c r="T60" s="9"/>
      <c r="U60" s="14"/>
      <c r="V60" s="9"/>
      <c r="W60" s="9"/>
      <c r="X60" s="9"/>
      <c r="Y60" s="9"/>
    </row>
    <row r="61" spans="1:25" s="50" customFormat="1" ht="24" customHeight="1" x14ac:dyDescent="0.25">
      <c r="A61" s="8" t="s">
        <v>25</v>
      </c>
      <c r="B61" s="9" t="s">
        <v>26</v>
      </c>
      <c r="C61" s="8" t="s">
        <v>27</v>
      </c>
      <c r="D61" s="8" t="s">
        <v>70</v>
      </c>
      <c r="E61" s="8" t="s">
        <v>39</v>
      </c>
      <c r="F61" s="9" t="s">
        <v>40</v>
      </c>
      <c r="G61" s="8" t="s">
        <v>296</v>
      </c>
      <c r="H61" s="8" t="s">
        <v>42</v>
      </c>
      <c r="I61" s="8" t="s">
        <v>43</v>
      </c>
      <c r="J61" s="8" t="s">
        <v>44</v>
      </c>
      <c r="K61" s="8" t="s">
        <v>45</v>
      </c>
      <c r="L61" s="9">
        <v>10</v>
      </c>
      <c r="M61" s="49" t="s">
        <v>297</v>
      </c>
      <c r="N61" s="10">
        <v>45188</v>
      </c>
      <c r="O61" s="11">
        <v>20231000095311</v>
      </c>
      <c r="P61" s="12">
        <v>45196</v>
      </c>
      <c r="Q61" s="11">
        <f t="shared" si="0"/>
        <v>6</v>
      </c>
      <c r="R61" s="11">
        <f>NETWORKDAYS(N61,P61,AL61:AO61:AP61:AQ61:AR61:AS61:AT61:AU61:AV61:AW61:AX61:AY61)</f>
        <v>7</v>
      </c>
      <c r="S61" s="15" t="s">
        <v>65</v>
      </c>
      <c r="T61" s="9" t="s">
        <v>298</v>
      </c>
      <c r="U61" s="14">
        <v>45205</v>
      </c>
      <c r="V61" s="9" t="s">
        <v>67</v>
      </c>
      <c r="W61" s="9" t="s">
        <v>68</v>
      </c>
      <c r="X61" s="9" t="s">
        <v>69</v>
      </c>
      <c r="Y61" s="9" t="s">
        <v>69</v>
      </c>
    </row>
    <row r="62" spans="1:25" s="50" customFormat="1" ht="24" hidden="1" customHeight="1" x14ac:dyDescent="0.25">
      <c r="A62" s="8" t="s">
        <v>25</v>
      </c>
      <c r="B62" s="9" t="s">
        <v>26</v>
      </c>
      <c r="C62" s="9" t="s">
        <v>127</v>
      </c>
      <c r="D62" s="8" t="s">
        <v>299</v>
      </c>
      <c r="E62" s="8" t="s">
        <v>59</v>
      </c>
      <c r="F62" s="8" t="s">
        <v>150</v>
      </c>
      <c r="G62" s="8" t="s">
        <v>300</v>
      </c>
      <c r="H62" s="8" t="s">
        <v>76</v>
      </c>
      <c r="I62" s="8" t="s">
        <v>53</v>
      </c>
      <c r="J62" s="8" t="s">
        <v>77</v>
      </c>
      <c r="K62" s="8" t="s">
        <v>121</v>
      </c>
      <c r="L62" s="9">
        <v>10</v>
      </c>
      <c r="M62" s="49" t="s">
        <v>301</v>
      </c>
      <c r="N62" s="10">
        <v>45189</v>
      </c>
      <c r="O62" s="11"/>
      <c r="P62" s="12">
        <v>45204</v>
      </c>
      <c r="Q62" s="11">
        <f t="shared" si="0"/>
        <v>11</v>
      </c>
      <c r="R62" s="11">
        <f>NETWORKDAYS(N62,P62,AL62:AO62:AP62:AQ62:AR62:AS62:AT62:AU62:AV62:AW62:AX62:AY62)</f>
        <v>12</v>
      </c>
      <c r="S62" s="13" t="s">
        <v>37</v>
      </c>
      <c r="T62" s="9"/>
      <c r="U62" s="14"/>
      <c r="V62" s="9"/>
      <c r="W62" s="9"/>
      <c r="X62" s="9"/>
      <c r="Y62" s="9"/>
    </row>
    <row r="63" spans="1:25" s="50" customFormat="1" ht="24" hidden="1" customHeight="1" x14ac:dyDescent="0.25">
      <c r="A63" s="8" t="s">
        <v>25</v>
      </c>
      <c r="B63" s="9" t="s">
        <v>26</v>
      </c>
      <c r="C63" s="9" t="s">
        <v>111</v>
      </c>
      <c r="D63" s="8" t="s">
        <v>302</v>
      </c>
      <c r="E63" s="8" t="s">
        <v>50</v>
      </c>
      <c r="F63" s="9" t="s">
        <v>86</v>
      </c>
      <c r="G63" s="8" t="s">
        <v>303</v>
      </c>
      <c r="H63" s="8" t="s">
        <v>241</v>
      </c>
      <c r="I63" s="8" t="s">
        <v>43</v>
      </c>
      <c r="J63" s="8" t="s">
        <v>108</v>
      </c>
      <c r="K63" s="8" t="s">
        <v>121</v>
      </c>
      <c r="L63" s="9">
        <v>10</v>
      </c>
      <c r="M63" s="49" t="s">
        <v>304</v>
      </c>
      <c r="N63" s="10">
        <v>45189</v>
      </c>
      <c r="O63" s="11"/>
      <c r="P63" s="12">
        <v>45204</v>
      </c>
      <c r="Q63" s="11">
        <f t="shared" si="0"/>
        <v>11</v>
      </c>
      <c r="R63" s="11">
        <f>NETWORKDAYS(N63,P63,AL63:AO63:AP63:AQ63:AR63:AS63:AT63:AU63:AV63:AW63:AX63:AY63)</f>
        <v>12</v>
      </c>
      <c r="S63" s="13" t="s">
        <v>37</v>
      </c>
      <c r="T63" s="9"/>
      <c r="U63" s="14"/>
      <c r="V63" s="9"/>
      <c r="W63" s="9"/>
      <c r="X63" s="9"/>
      <c r="Y63" s="9"/>
    </row>
    <row r="64" spans="1:25" s="50" customFormat="1" ht="24" customHeight="1" x14ac:dyDescent="0.25">
      <c r="A64" s="8" t="s">
        <v>25</v>
      </c>
      <c r="B64" s="9" t="s">
        <v>26</v>
      </c>
      <c r="C64" s="8" t="s">
        <v>27</v>
      </c>
      <c r="D64" s="8" t="s">
        <v>305</v>
      </c>
      <c r="E64" s="8" t="s">
        <v>39</v>
      </c>
      <c r="F64" s="9" t="s">
        <v>30</v>
      </c>
      <c r="G64" s="8" t="s">
        <v>306</v>
      </c>
      <c r="H64" s="8" t="s">
        <v>107</v>
      </c>
      <c r="I64" s="8" t="s">
        <v>43</v>
      </c>
      <c r="J64" s="8" t="s">
        <v>108</v>
      </c>
      <c r="K64" s="8" t="s">
        <v>88</v>
      </c>
      <c r="L64" s="9">
        <v>15</v>
      </c>
      <c r="M64" s="49" t="s">
        <v>307</v>
      </c>
      <c r="N64" s="10">
        <v>45190</v>
      </c>
      <c r="O64" s="11"/>
      <c r="P64" s="12">
        <v>45204</v>
      </c>
      <c r="Q64" s="11">
        <f t="shared" si="0"/>
        <v>10</v>
      </c>
      <c r="R64" s="11">
        <f>NETWORKDAYS(N64,P64,AL64:AO64:AP64:AQ64:AR64:AS64:AT64:AU64:AV64:AW64:AX64:AY64)</f>
        <v>11</v>
      </c>
      <c r="S64" s="16" t="s">
        <v>147</v>
      </c>
      <c r="T64" s="9"/>
      <c r="U64" s="14"/>
      <c r="V64" s="9"/>
      <c r="W64" s="9"/>
      <c r="X64" s="9"/>
      <c r="Y64" s="9"/>
    </row>
    <row r="65" spans="1:25" s="50" customFormat="1" ht="24" hidden="1" customHeight="1" x14ac:dyDescent="0.25">
      <c r="A65" s="8" t="s">
        <v>25</v>
      </c>
      <c r="B65" s="9" t="s">
        <v>26</v>
      </c>
      <c r="C65" s="9" t="s">
        <v>127</v>
      </c>
      <c r="D65" s="8" t="s">
        <v>308</v>
      </c>
      <c r="E65" s="8" t="s">
        <v>50</v>
      </c>
      <c r="F65" s="9" t="s">
        <v>155</v>
      </c>
      <c r="G65" s="8" t="s">
        <v>309</v>
      </c>
      <c r="H65" s="8" t="s">
        <v>310</v>
      </c>
      <c r="I65" s="8" t="s">
        <v>53</v>
      </c>
      <c r="J65" s="8" t="s">
        <v>54</v>
      </c>
      <c r="K65" s="8" t="s">
        <v>55</v>
      </c>
      <c r="L65" s="9">
        <v>15</v>
      </c>
      <c r="M65" s="49" t="s">
        <v>311</v>
      </c>
      <c r="N65" s="10">
        <v>45191</v>
      </c>
      <c r="O65" s="11"/>
      <c r="P65" s="12">
        <v>45204</v>
      </c>
      <c r="Q65" s="11">
        <f t="shared" si="0"/>
        <v>9</v>
      </c>
      <c r="R65" s="11">
        <f>NETWORKDAYS(N65,P65,AL65:AO65:AP65:AQ65:AR65:AS65:AT65:AU65:AV65:AW65:AX65:AY65)</f>
        <v>10</v>
      </c>
      <c r="S65" s="16" t="s">
        <v>147</v>
      </c>
      <c r="T65" s="9"/>
      <c r="U65" s="14"/>
      <c r="V65" s="9"/>
      <c r="W65" s="9"/>
      <c r="X65" s="9"/>
      <c r="Y65" s="9"/>
    </row>
    <row r="66" spans="1:25" s="50" customFormat="1" ht="24" customHeight="1" x14ac:dyDescent="0.25">
      <c r="A66" s="8" t="s">
        <v>25</v>
      </c>
      <c r="B66" s="9" t="s">
        <v>26</v>
      </c>
      <c r="C66" s="8" t="s">
        <v>27</v>
      </c>
      <c r="D66" s="8" t="s">
        <v>312</v>
      </c>
      <c r="E66" s="8" t="s">
        <v>39</v>
      </c>
      <c r="F66" s="9" t="s">
        <v>40</v>
      </c>
      <c r="G66" s="8" t="s">
        <v>313</v>
      </c>
      <c r="H66" s="8" t="s">
        <v>314</v>
      </c>
      <c r="I66" s="8" t="s">
        <v>33</v>
      </c>
      <c r="J66" s="8" t="s">
        <v>315</v>
      </c>
      <c r="K66" s="8" t="s">
        <v>35</v>
      </c>
      <c r="L66" s="9">
        <v>15</v>
      </c>
      <c r="M66" s="49" t="s">
        <v>316</v>
      </c>
      <c r="N66" s="10">
        <v>45191</v>
      </c>
      <c r="O66" s="11"/>
      <c r="P66" s="12">
        <v>45204</v>
      </c>
      <c r="Q66" s="11">
        <f t="shared" ref="Q66:Q129" si="1">R66-1</f>
        <v>9</v>
      </c>
      <c r="R66" s="11">
        <f>NETWORKDAYS(N66,P66,AL66:AO66:AP66:AQ66:AR66:AS66:AT66:AU66:AV66:AW66:AX66:AY66)</f>
        <v>10</v>
      </c>
      <c r="S66" s="16" t="s">
        <v>147</v>
      </c>
      <c r="T66" s="9"/>
      <c r="U66" s="14"/>
      <c r="V66" s="9"/>
      <c r="W66" s="9"/>
      <c r="X66" s="9"/>
      <c r="Y66" s="9"/>
    </row>
    <row r="67" spans="1:25" s="50" customFormat="1" ht="24" customHeight="1" x14ac:dyDescent="0.25">
      <c r="A67" s="8" t="s">
        <v>25</v>
      </c>
      <c r="B67" s="9" t="s">
        <v>26</v>
      </c>
      <c r="C67" s="8" t="s">
        <v>27</v>
      </c>
      <c r="D67" s="8" t="s">
        <v>317</v>
      </c>
      <c r="E67" s="8" t="s">
        <v>80</v>
      </c>
      <c r="F67" s="9" t="s">
        <v>40</v>
      </c>
      <c r="G67" s="8" t="s">
        <v>318</v>
      </c>
      <c r="H67" s="8" t="s">
        <v>180</v>
      </c>
      <c r="I67" s="8" t="s">
        <v>33</v>
      </c>
      <c r="J67" s="8" t="s">
        <v>181</v>
      </c>
      <c r="K67" s="8" t="s">
        <v>121</v>
      </c>
      <c r="L67" s="9">
        <v>10</v>
      </c>
      <c r="M67" s="49" t="s">
        <v>319</v>
      </c>
      <c r="N67" s="10">
        <v>45191</v>
      </c>
      <c r="O67" s="11"/>
      <c r="P67" s="12">
        <v>45204</v>
      </c>
      <c r="Q67" s="11">
        <f t="shared" si="1"/>
        <v>9</v>
      </c>
      <c r="R67" s="11">
        <f>NETWORKDAYS(N67,P67,AL67:AO67:AP67:AQ67:AR67:AS67:AT67:AU67:AV67:AW67:AX67:AY67)</f>
        <v>10</v>
      </c>
      <c r="S67" s="16" t="s">
        <v>147</v>
      </c>
      <c r="T67" s="9"/>
      <c r="U67" s="14"/>
      <c r="V67" s="9"/>
      <c r="W67" s="9"/>
      <c r="X67" s="9"/>
      <c r="Y67" s="9"/>
    </row>
    <row r="68" spans="1:25" s="50" customFormat="1" ht="24" hidden="1" customHeight="1" x14ac:dyDescent="0.25">
      <c r="A68" s="8" t="s">
        <v>25</v>
      </c>
      <c r="B68" s="9" t="s">
        <v>26</v>
      </c>
      <c r="C68" s="9" t="s">
        <v>186</v>
      </c>
      <c r="D68" s="8" t="s">
        <v>320</v>
      </c>
      <c r="E68" s="8" t="s">
        <v>59</v>
      </c>
      <c r="F68" s="9" t="s">
        <v>155</v>
      </c>
      <c r="G68" s="8" t="s">
        <v>321</v>
      </c>
      <c r="H68" s="8" t="s">
        <v>322</v>
      </c>
      <c r="I68" s="8" t="s">
        <v>53</v>
      </c>
      <c r="J68" s="8" t="s">
        <v>54</v>
      </c>
      <c r="K68" s="8" t="s">
        <v>55</v>
      </c>
      <c r="L68" s="9">
        <v>15</v>
      </c>
      <c r="M68" s="49" t="s">
        <v>323</v>
      </c>
      <c r="N68" s="10">
        <v>45191</v>
      </c>
      <c r="O68" s="11"/>
      <c r="P68" s="12">
        <v>45204</v>
      </c>
      <c r="Q68" s="11">
        <f t="shared" si="1"/>
        <v>9</v>
      </c>
      <c r="R68" s="11">
        <f>NETWORKDAYS(N68,P68,AL68:AO68:AP68:AQ68:AR68:AS68:AT68:AU68:AV68:AW68:AX68:AY68)</f>
        <v>10</v>
      </c>
      <c r="S68" s="16" t="s">
        <v>147</v>
      </c>
      <c r="T68" s="9"/>
      <c r="U68" s="14"/>
      <c r="V68" s="9"/>
      <c r="W68" s="9"/>
      <c r="X68" s="9"/>
      <c r="Y68" s="9"/>
    </row>
    <row r="69" spans="1:25" s="50" customFormat="1" ht="24" hidden="1" customHeight="1" x14ac:dyDescent="0.25">
      <c r="A69" s="8" t="s">
        <v>25</v>
      </c>
      <c r="B69" s="9" t="s">
        <v>26</v>
      </c>
      <c r="C69" s="9" t="s">
        <v>324</v>
      </c>
      <c r="D69" s="8" t="s">
        <v>325</v>
      </c>
      <c r="E69" s="8" t="s">
        <v>59</v>
      </c>
      <c r="F69" s="9" t="s">
        <v>60</v>
      </c>
      <c r="G69" s="8" t="s">
        <v>326</v>
      </c>
      <c r="H69" s="8" t="s">
        <v>310</v>
      </c>
      <c r="I69" s="8" t="s">
        <v>53</v>
      </c>
      <c r="J69" s="8" t="s">
        <v>54</v>
      </c>
      <c r="K69" s="8" t="s">
        <v>45</v>
      </c>
      <c r="L69" s="9">
        <v>10</v>
      </c>
      <c r="M69" s="49" t="s">
        <v>327</v>
      </c>
      <c r="N69" s="10">
        <v>45191</v>
      </c>
      <c r="O69" s="11" t="s">
        <v>328</v>
      </c>
      <c r="P69" s="12">
        <v>45204</v>
      </c>
      <c r="Q69" s="11">
        <f t="shared" si="1"/>
        <v>9</v>
      </c>
      <c r="R69" s="11">
        <f>NETWORKDAYS(N69,P69,AL69:AO69:AP69:AQ69:AR69:AS69:AT69:AU69:AV69:AW69:AX69:AY69)</f>
        <v>10</v>
      </c>
      <c r="S69" s="16" t="s">
        <v>147</v>
      </c>
      <c r="T69" s="9"/>
      <c r="U69" s="14"/>
      <c r="V69" s="9"/>
      <c r="W69" s="9"/>
      <c r="X69" s="9"/>
      <c r="Y69" s="9"/>
    </row>
    <row r="70" spans="1:25" s="50" customFormat="1" ht="24" hidden="1" customHeight="1" x14ac:dyDescent="0.25">
      <c r="A70" s="8" t="s">
        <v>25</v>
      </c>
      <c r="B70" s="9" t="s">
        <v>26</v>
      </c>
      <c r="C70" s="9" t="s">
        <v>329</v>
      </c>
      <c r="D70" s="8" t="s">
        <v>330</v>
      </c>
      <c r="E70" s="8" t="s">
        <v>50</v>
      </c>
      <c r="F70" s="9" t="s">
        <v>40</v>
      </c>
      <c r="G70" s="8" t="s">
        <v>331</v>
      </c>
      <c r="H70" s="8" t="s">
        <v>140</v>
      </c>
      <c r="I70" s="8" t="s">
        <v>43</v>
      </c>
      <c r="J70" s="8" t="s">
        <v>141</v>
      </c>
      <c r="K70" s="8" t="s">
        <v>55</v>
      </c>
      <c r="L70" s="9">
        <v>15</v>
      </c>
      <c r="M70" s="49" t="s">
        <v>332</v>
      </c>
      <c r="N70" s="10">
        <v>45194</v>
      </c>
      <c r="O70" s="11"/>
      <c r="P70" s="12">
        <v>45204</v>
      </c>
      <c r="Q70" s="11">
        <f t="shared" si="1"/>
        <v>8</v>
      </c>
      <c r="R70" s="11">
        <f>NETWORKDAYS(N70,P70,AL70:AO70:AP70:AQ70:AR70:AS70:AT70:AU70:AV70:AW70:AX70:AY70)</f>
        <v>9</v>
      </c>
      <c r="S70" s="16" t="s">
        <v>147</v>
      </c>
      <c r="T70" s="9"/>
      <c r="U70" s="14"/>
      <c r="V70" s="9"/>
      <c r="W70" s="9"/>
      <c r="X70" s="9"/>
      <c r="Y70" s="9"/>
    </row>
    <row r="71" spans="1:25" s="50" customFormat="1" ht="24" hidden="1" customHeight="1" x14ac:dyDescent="0.25">
      <c r="A71" s="8" t="s">
        <v>25</v>
      </c>
      <c r="B71" s="9" t="s">
        <v>26</v>
      </c>
      <c r="C71" s="9" t="s">
        <v>165</v>
      </c>
      <c r="D71" s="8" t="s">
        <v>333</v>
      </c>
      <c r="E71" s="8" t="s">
        <v>59</v>
      </c>
      <c r="F71" s="9" t="s">
        <v>155</v>
      </c>
      <c r="G71" s="8" t="s">
        <v>334</v>
      </c>
      <c r="H71" s="8" t="s">
        <v>157</v>
      </c>
      <c r="I71" s="8" t="s">
        <v>53</v>
      </c>
      <c r="J71" s="8" t="s">
        <v>54</v>
      </c>
      <c r="K71" s="8" t="s">
        <v>55</v>
      </c>
      <c r="L71" s="9">
        <v>15</v>
      </c>
      <c r="M71" s="49" t="s">
        <v>335</v>
      </c>
      <c r="N71" s="10">
        <v>45195</v>
      </c>
      <c r="O71" s="11"/>
      <c r="P71" s="12">
        <v>45204</v>
      </c>
      <c r="Q71" s="11">
        <f t="shared" si="1"/>
        <v>7</v>
      </c>
      <c r="R71" s="11">
        <f>NETWORKDAYS(N71,P71,AL71:AO71:AP71:AQ71:AR71:AS71:AT71:AU71:AV71:AW71:AX71:AY71)</f>
        <v>8</v>
      </c>
      <c r="S71" s="16" t="s">
        <v>147</v>
      </c>
      <c r="T71" s="9"/>
      <c r="U71" s="14"/>
      <c r="V71" s="9"/>
      <c r="W71" s="9"/>
      <c r="X71" s="9"/>
      <c r="Y71" s="9"/>
    </row>
    <row r="72" spans="1:25" s="50" customFormat="1" ht="24" hidden="1" customHeight="1" x14ac:dyDescent="0.25">
      <c r="A72" s="8" t="s">
        <v>25</v>
      </c>
      <c r="B72" s="9" t="s">
        <v>26</v>
      </c>
      <c r="C72" s="9" t="s">
        <v>73</v>
      </c>
      <c r="D72" s="8" t="s">
        <v>336</v>
      </c>
      <c r="E72" s="8" t="s">
        <v>29</v>
      </c>
      <c r="F72" s="9" t="s">
        <v>30</v>
      </c>
      <c r="G72" s="8" t="s">
        <v>337</v>
      </c>
      <c r="H72" s="8" t="s">
        <v>338</v>
      </c>
      <c r="I72" s="8" t="s">
        <v>33</v>
      </c>
      <c r="J72" s="8" t="s">
        <v>339</v>
      </c>
      <c r="K72" s="8" t="s">
        <v>88</v>
      </c>
      <c r="L72" s="9">
        <v>15</v>
      </c>
      <c r="M72" s="49" t="s">
        <v>340</v>
      </c>
      <c r="N72" s="10">
        <v>45195</v>
      </c>
      <c r="O72" s="11"/>
      <c r="P72" s="12">
        <v>45204</v>
      </c>
      <c r="Q72" s="11">
        <f t="shared" si="1"/>
        <v>7</v>
      </c>
      <c r="R72" s="11">
        <f>NETWORKDAYS(N72,P72,AL72:AO72:AP72:AQ72:AR72:AS72:AT72:AU72:AV72:AW72:AX72:AY72)</f>
        <v>8</v>
      </c>
      <c r="S72" s="16" t="s">
        <v>147</v>
      </c>
      <c r="T72" s="9"/>
      <c r="U72" s="14"/>
      <c r="V72" s="9"/>
      <c r="W72" s="9"/>
      <c r="X72" s="9"/>
      <c r="Y72" s="9"/>
    </row>
    <row r="73" spans="1:25" s="50" customFormat="1" ht="24" hidden="1" customHeight="1" x14ac:dyDescent="0.25">
      <c r="A73" s="8" t="s">
        <v>25</v>
      </c>
      <c r="B73" s="9" t="s">
        <v>26</v>
      </c>
      <c r="C73" s="9" t="s">
        <v>111</v>
      </c>
      <c r="D73" s="8" t="s">
        <v>341</v>
      </c>
      <c r="E73" s="8" t="s">
        <v>50</v>
      </c>
      <c r="F73" s="9" t="s">
        <v>86</v>
      </c>
      <c r="G73" s="8" t="s">
        <v>342</v>
      </c>
      <c r="H73" s="8" t="s">
        <v>310</v>
      </c>
      <c r="I73" s="8" t="s">
        <v>53</v>
      </c>
      <c r="J73" s="8" t="s">
        <v>54</v>
      </c>
      <c r="K73" s="8" t="s">
        <v>55</v>
      </c>
      <c r="L73" s="9">
        <v>15</v>
      </c>
      <c r="M73" s="49" t="s">
        <v>343</v>
      </c>
      <c r="N73" s="10">
        <v>45196</v>
      </c>
      <c r="O73" s="11"/>
      <c r="P73" s="12">
        <v>45204</v>
      </c>
      <c r="Q73" s="11">
        <f t="shared" si="1"/>
        <v>6</v>
      </c>
      <c r="R73" s="11">
        <f>NETWORKDAYS(N73,P73,AL73:AO73:AP73:AQ73:AR73:AS73:AT73:AU73:AV73:AW73:AX73:AY73)</f>
        <v>7</v>
      </c>
      <c r="S73" s="16" t="s">
        <v>147</v>
      </c>
      <c r="T73" s="9"/>
      <c r="U73" s="14"/>
      <c r="V73" s="9"/>
      <c r="W73" s="9"/>
      <c r="X73" s="9"/>
      <c r="Y73" s="9"/>
    </row>
    <row r="74" spans="1:25" s="50" customFormat="1" ht="24" hidden="1" customHeight="1" x14ac:dyDescent="0.25">
      <c r="A74" s="8" t="s">
        <v>25</v>
      </c>
      <c r="B74" s="9" t="s">
        <v>26</v>
      </c>
      <c r="C74" s="9" t="s">
        <v>344</v>
      </c>
      <c r="D74" s="8" t="s">
        <v>345</v>
      </c>
      <c r="E74" s="8" t="s">
        <v>50</v>
      </c>
      <c r="F74" s="9" t="s">
        <v>86</v>
      </c>
      <c r="G74" s="8" t="s">
        <v>346</v>
      </c>
      <c r="H74" s="8" t="s">
        <v>52</v>
      </c>
      <c r="I74" s="8" t="s">
        <v>53</v>
      </c>
      <c r="J74" s="8" t="s">
        <v>54</v>
      </c>
      <c r="K74" s="8" t="s">
        <v>88</v>
      </c>
      <c r="L74" s="9">
        <v>15</v>
      </c>
      <c r="M74" s="49" t="s">
        <v>347</v>
      </c>
      <c r="N74" s="10">
        <v>45196</v>
      </c>
      <c r="O74" s="11"/>
      <c r="P74" s="12">
        <v>45204</v>
      </c>
      <c r="Q74" s="11">
        <f t="shared" si="1"/>
        <v>6</v>
      </c>
      <c r="R74" s="11">
        <f>NETWORKDAYS(N74,P74,AL74:AO74:AP74:AQ74:AR74:AS74:AT74:AU74:AV74:AW74:AX74:AY74)</f>
        <v>7</v>
      </c>
      <c r="S74" s="16" t="s">
        <v>147</v>
      </c>
      <c r="T74" s="9"/>
      <c r="U74" s="14"/>
      <c r="V74" s="9"/>
      <c r="W74" s="9"/>
      <c r="X74" s="9"/>
      <c r="Y74" s="9"/>
    </row>
    <row r="75" spans="1:25" s="50" customFormat="1" ht="24" customHeight="1" x14ac:dyDescent="0.25">
      <c r="A75" s="8" t="s">
        <v>25</v>
      </c>
      <c r="B75" s="9" t="s">
        <v>26</v>
      </c>
      <c r="C75" s="8" t="s">
        <v>27</v>
      </c>
      <c r="D75" s="8" t="s">
        <v>270</v>
      </c>
      <c r="E75" s="8" t="s">
        <v>39</v>
      </c>
      <c r="F75" s="9" t="s">
        <v>40</v>
      </c>
      <c r="G75" s="8" t="s">
        <v>348</v>
      </c>
      <c r="H75" s="8" t="s">
        <v>140</v>
      </c>
      <c r="I75" s="8" t="s">
        <v>43</v>
      </c>
      <c r="J75" s="8" t="s">
        <v>141</v>
      </c>
      <c r="K75" s="8" t="s">
        <v>45</v>
      </c>
      <c r="L75" s="9">
        <v>10</v>
      </c>
      <c r="M75" s="49" t="s">
        <v>349</v>
      </c>
      <c r="N75" s="10">
        <v>45196</v>
      </c>
      <c r="O75" s="11"/>
      <c r="P75" s="12">
        <v>45204</v>
      </c>
      <c r="Q75" s="11">
        <f t="shared" si="1"/>
        <v>6</v>
      </c>
      <c r="R75" s="11">
        <f>NETWORKDAYS(N75,P75,AL75:AO75:AP75:AQ75:AR75:AS75:AT75:AU75:AV75:AW75:AX75:AY75)</f>
        <v>7</v>
      </c>
      <c r="S75" s="16" t="s">
        <v>147</v>
      </c>
      <c r="T75" s="9"/>
      <c r="U75" s="14"/>
      <c r="V75" s="9"/>
      <c r="W75" s="9"/>
      <c r="X75" s="9"/>
      <c r="Y75" s="9"/>
    </row>
    <row r="76" spans="1:25" s="50" customFormat="1" ht="24" customHeight="1" x14ac:dyDescent="0.25">
      <c r="A76" s="8" t="s">
        <v>25</v>
      </c>
      <c r="B76" s="9" t="s">
        <v>26</v>
      </c>
      <c r="C76" s="8" t="s">
        <v>27</v>
      </c>
      <c r="D76" s="8" t="s">
        <v>270</v>
      </c>
      <c r="E76" s="8" t="s">
        <v>39</v>
      </c>
      <c r="F76" s="9" t="s">
        <v>40</v>
      </c>
      <c r="G76" s="8" t="s">
        <v>350</v>
      </c>
      <c r="H76" s="8" t="s">
        <v>140</v>
      </c>
      <c r="I76" s="8" t="s">
        <v>43</v>
      </c>
      <c r="J76" s="8" t="s">
        <v>141</v>
      </c>
      <c r="K76" s="8" t="s">
        <v>45</v>
      </c>
      <c r="L76" s="9">
        <v>10</v>
      </c>
      <c r="M76" s="49" t="s">
        <v>351</v>
      </c>
      <c r="N76" s="10">
        <v>45196</v>
      </c>
      <c r="O76" s="11"/>
      <c r="P76" s="12">
        <v>45204</v>
      </c>
      <c r="Q76" s="11">
        <f t="shared" si="1"/>
        <v>6</v>
      </c>
      <c r="R76" s="11">
        <f>NETWORKDAYS(N76,P76,AL76:AO76:AP76:AQ76:AR76:AS76:AT76:AU76:AV76:AW76:AX76:AY76)</f>
        <v>7</v>
      </c>
      <c r="S76" s="16" t="s">
        <v>147</v>
      </c>
      <c r="T76" s="9"/>
      <c r="U76" s="14"/>
      <c r="V76" s="9"/>
      <c r="W76" s="9"/>
      <c r="X76" s="9"/>
      <c r="Y76" s="9"/>
    </row>
    <row r="77" spans="1:25" s="50" customFormat="1" ht="24" hidden="1" customHeight="1" x14ac:dyDescent="0.25">
      <c r="A77" s="8" t="s">
        <v>25</v>
      </c>
      <c r="B77" s="9" t="s">
        <v>26</v>
      </c>
      <c r="C77" s="9" t="s">
        <v>73</v>
      </c>
      <c r="D77" s="8" t="s">
        <v>352</v>
      </c>
      <c r="E77" s="8" t="s">
        <v>29</v>
      </c>
      <c r="F77" s="9" t="s">
        <v>86</v>
      </c>
      <c r="G77" s="8" t="s">
        <v>353</v>
      </c>
      <c r="H77" s="8" t="s">
        <v>168</v>
      </c>
      <c r="I77" s="8" t="s">
        <v>53</v>
      </c>
      <c r="J77" s="8" t="s">
        <v>94</v>
      </c>
      <c r="K77" s="8" t="s">
        <v>88</v>
      </c>
      <c r="L77" s="9">
        <v>15</v>
      </c>
      <c r="M77" s="49" t="s">
        <v>354</v>
      </c>
      <c r="N77" s="10">
        <v>45196</v>
      </c>
      <c r="O77" s="11"/>
      <c r="P77" s="12">
        <v>45204</v>
      </c>
      <c r="Q77" s="11">
        <f t="shared" si="1"/>
        <v>6</v>
      </c>
      <c r="R77" s="11">
        <f>NETWORKDAYS(N77,P77,AL77:AO77:AP77:AQ77:AR77:AS77:AT77:AU77:AV77:AW77:AX77:AY77)</f>
        <v>7</v>
      </c>
      <c r="S77" s="16" t="s">
        <v>147</v>
      </c>
      <c r="T77" s="9"/>
      <c r="U77" s="14"/>
      <c r="V77" s="9"/>
      <c r="W77" s="9"/>
      <c r="X77" s="9"/>
      <c r="Y77" s="9"/>
    </row>
    <row r="78" spans="1:25" s="50" customFormat="1" ht="24" hidden="1" customHeight="1" x14ac:dyDescent="0.25">
      <c r="A78" s="8" t="s">
        <v>25</v>
      </c>
      <c r="B78" s="9" t="s">
        <v>26</v>
      </c>
      <c r="C78" s="9" t="s">
        <v>73</v>
      </c>
      <c r="D78" s="8" t="s">
        <v>355</v>
      </c>
      <c r="E78" s="8" t="s">
        <v>29</v>
      </c>
      <c r="F78" s="9" t="s">
        <v>86</v>
      </c>
      <c r="G78" s="8" t="s">
        <v>356</v>
      </c>
      <c r="H78" s="8" t="s">
        <v>52</v>
      </c>
      <c r="I78" s="8" t="s">
        <v>53</v>
      </c>
      <c r="J78" s="8" t="s">
        <v>54</v>
      </c>
      <c r="K78" s="8" t="s">
        <v>88</v>
      </c>
      <c r="L78" s="9">
        <v>15</v>
      </c>
      <c r="M78" s="49" t="s">
        <v>357</v>
      </c>
      <c r="N78" s="10">
        <v>45196</v>
      </c>
      <c r="O78" s="11"/>
      <c r="P78" s="12">
        <v>45204</v>
      </c>
      <c r="Q78" s="11">
        <f t="shared" si="1"/>
        <v>6</v>
      </c>
      <c r="R78" s="11">
        <f>NETWORKDAYS(N78,P78,AL78:AO78:AP78:AQ78:AR78:AS78:AT78:AU78:AV78:AW78:AX78:AY78)</f>
        <v>7</v>
      </c>
      <c r="S78" s="16" t="s">
        <v>147</v>
      </c>
      <c r="T78" s="9"/>
      <c r="U78" s="14"/>
      <c r="V78" s="9"/>
      <c r="W78" s="9"/>
      <c r="X78" s="9"/>
      <c r="Y78" s="9"/>
    </row>
    <row r="79" spans="1:25" s="50" customFormat="1" ht="24" hidden="1" customHeight="1" x14ac:dyDescent="0.25">
      <c r="A79" s="8" t="s">
        <v>25</v>
      </c>
      <c r="B79" s="9" t="s">
        <v>26</v>
      </c>
      <c r="C79" s="9" t="s">
        <v>48</v>
      </c>
      <c r="D79" s="8" t="s">
        <v>358</v>
      </c>
      <c r="E79" s="8" t="s">
        <v>29</v>
      </c>
      <c r="F79" s="9" t="s">
        <v>86</v>
      </c>
      <c r="G79" s="8" t="s">
        <v>75</v>
      </c>
      <c r="H79" s="8" t="s">
        <v>168</v>
      </c>
      <c r="I79" s="8" t="s">
        <v>53</v>
      </c>
      <c r="J79" s="8" t="s">
        <v>94</v>
      </c>
      <c r="K79" s="8" t="s">
        <v>145</v>
      </c>
      <c r="L79" s="9">
        <v>30</v>
      </c>
      <c r="M79" s="49" t="s">
        <v>359</v>
      </c>
      <c r="N79" s="10">
        <v>45197</v>
      </c>
      <c r="O79" s="11"/>
      <c r="P79" s="12">
        <v>45204</v>
      </c>
      <c r="Q79" s="11">
        <f t="shared" si="1"/>
        <v>5</v>
      </c>
      <c r="R79" s="11">
        <f>NETWORKDAYS(N79,P79,AL79:AO79:AP79:AQ79:AR79:AS79:AT79:AU79:AV79:AW79:AX79:AY79)</f>
        <v>6</v>
      </c>
      <c r="S79" s="16" t="s">
        <v>147</v>
      </c>
      <c r="T79" s="9"/>
      <c r="U79" s="9"/>
      <c r="V79" s="9"/>
      <c r="W79" s="9"/>
      <c r="X79" s="9"/>
      <c r="Y79" s="9"/>
    </row>
    <row r="80" spans="1:25" s="50" customFormat="1" ht="24" hidden="1" customHeight="1" x14ac:dyDescent="0.25">
      <c r="A80" s="8" t="s">
        <v>25</v>
      </c>
      <c r="B80" s="17" t="s">
        <v>26</v>
      </c>
      <c r="C80" s="17" t="s">
        <v>360</v>
      </c>
      <c r="D80" s="8" t="s">
        <v>361</v>
      </c>
      <c r="E80" s="8" t="s">
        <v>59</v>
      </c>
      <c r="F80" s="17" t="s">
        <v>86</v>
      </c>
      <c r="G80" s="8" t="s">
        <v>362</v>
      </c>
      <c r="H80" s="8" t="s">
        <v>310</v>
      </c>
      <c r="I80" s="8" t="s">
        <v>53</v>
      </c>
      <c r="J80" s="8" t="s">
        <v>54</v>
      </c>
      <c r="K80" s="8" t="s">
        <v>145</v>
      </c>
      <c r="L80" s="17">
        <v>30</v>
      </c>
      <c r="M80" s="49" t="s">
        <v>363</v>
      </c>
      <c r="N80" s="10">
        <v>45197</v>
      </c>
      <c r="O80" s="18"/>
      <c r="P80" s="12">
        <v>45204</v>
      </c>
      <c r="Q80" s="11">
        <f t="shared" si="1"/>
        <v>5</v>
      </c>
      <c r="R80" s="11">
        <f>NETWORKDAYS(N80,P80,AL80:AO80:AP80:AQ80:AR80:AS80:AT80:AU80:AV80:AW80:AX80:AY80)</f>
        <v>6</v>
      </c>
      <c r="S80" s="19" t="s">
        <v>147</v>
      </c>
      <c r="T80" s="17"/>
      <c r="U80" s="17"/>
      <c r="V80" s="17"/>
      <c r="W80" s="17"/>
      <c r="X80" s="17"/>
      <c r="Y80" s="17"/>
    </row>
    <row r="81" spans="1:51" s="50" customFormat="1" ht="24" hidden="1" customHeight="1" x14ac:dyDescent="0.25">
      <c r="A81" s="8" t="s">
        <v>25</v>
      </c>
      <c r="B81" s="17" t="s">
        <v>26</v>
      </c>
      <c r="C81" s="17" t="s">
        <v>360</v>
      </c>
      <c r="D81" s="8" t="s">
        <v>364</v>
      </c>
      <c r="E81" s="17" t="s">
        <v>50</v>
      </c>
      <c r="F81" s="17" t="s">
        <v>86</v>
      </c>
      <c r="G81" s="8" t="s">
        <v>365</v>
      </c>
      <c r="H81" s="8" t="s">
        <v>310</v>
      </c>
      <c r="I81" s="8" t="s">
        <v>53</v>
      </c>
      <c r="J81" s="8" t="s">
        <v>54</v>
      </c>
      <c r="K81" s="8" t="s">
        <v>145</v>
      </c>
      <c r="L81" s="17">
        <v>30</v>
      </c>
      <c r="M81" s="49" t="s">
        <v>366</v>
      </c>
      <c r="N81" s="10">
        <v>45197</v>
      </c>
      <c r="O81" s="18"/>
      <c r="P81" s="12">
        <v>45204</v>
      </c>
      <c r="Q81" s="11">
        <f t="shared" si="1"/>
        <v>5</v>
      </c>
      <c r="R81" s="11">
        <f>NETWORKDAYS(N81,P81,AL81:AO81:AP81:AQ81:AR81:AS81:AT81:AU81:AV81:AW81:AX81:AY81)</f>
        <v>6</v>
      </c>
      <c r="S81" s="19" t="s">
        <v>147</v>
      </c>
      <c r="T81" s="17"/>
      <c r="U81" s="17"/>
      <c r="V81" s="17"/>
      <c r="W81" s="17"/>
      <c r="X81" s="17"/>
      <c r="Y81" s="17"/>
    </row>
    <row r="82" spans="1:51" s="50" customFormat="1" ht="24" hidden="1" customHeight="1" x14ac:dyDescent="0.25">
      <c r="A82" s="8" t="s">
        <v>25</v>
      </c>
      <c r="B82" s="17" t="s">
        <v>26</v>
      </c>
      <c r="C82" s="17" t="s">
        <v>360</v>
      </c>
      <c r="D82" s="8" t="s">
        <v>367</v>
      </c>
      <c r="E82" s="8" t="s">
        <v>59</v>
      </c>
      <c r="F82" s="17" t="s">
        <v>60</v>
      </c>
      <c r="G82" s="8" t="s">
        <v>368</v>
      </c>
      <c r="H82" s="8" t="s">
        <v>225</v>
      </c>
      <c r="I82" s="8" t="s">
        <v>53</v>
      </c>
      <c r="J82" s="8" t="s">
        <v>63</v>
      </c>
      <c r="K82" s="8" t="s">
        <v>88</v>
      </c>
      <c r="L82" s="17">
        <v>15</v>
      </c>
      <c r="M82" s="49" t="s">
        <v>369</v>
      </c>
      <c r="N82" s="10">
        <v>45198</v>
      </c>
      <c r="O82" s="18"/>
      <c r="P82" s="12">
        <v>45204</v>
      </c>
      <c r="Q82" s="11">
        <f t="shared" si="1"/>
        <v>4</v>
      </c>
      <c r="R82" s="11">
        <f>NETWORKDAYS(N82,P82,AL82:AO82:AP82:AQ82:AR82:AS82:AT82:AU82:AV82:AW82:AX82:AY82)</f>
        <v>5</v>
      </c>
      <c r="S82" s="19" t="s">
        <v>147</v>
      </c>
      <c r="T82" s="17"/>
      <c r="U82" s="17"/>
      <c r="V82" s="17"/>
      <c r="W82" s="17"/>
      <c r="X82" s="17"/>
      <c r="Y82" s="17"/>
    </row>
    <row r="83" spans="1:51" s="50" customFormat="1" ht="24" hidden="1" customHeight="1" x14ac:dyDescent="0.25">
      <c r="A83" s="8" t="s">
        <v>25</v>
      </c>
      <c r="B83" s="17" t="s">
        <v>26</v>
      </c>
      <c r="C83" s="17" t="s">
        <v>73</v>
      </c>
      <c r="D83" s="8" t="s">
        <v>370</v>
      </c>
      <c r="E83" s="17" t="s">
        <v>29</v>
      </c>
      <c r="F83" s="17" t="s">
        <v>86</v>
      </c>
      <c r="G83" s="8" t="s">
        <v>371</v>
      </c>
      <c r="H83" s="8" t="s">
        <v>168</v>
      </c>
      <c r="I83" s="8" t="s">
        <v>53</v>
      </c>
      <c r="J83" s="8" t="s">
        <v>94</v>
      </c>
      <c r="K83" s="8" t="s">
        <v>88</v>
      </c>
      <c r="L83" s="17">
        <v>15</v>
      </c>
      <c r="M83" s="49" t="s">
        <v>372</v>
      </c>
      <c r="N83" s="10">
        <v>45198</v>
      </c>
      <c r="O83" s="18"/>
      <c r="P83" s="12">
        <v>45204</v>
      </c>
      <c r="Q83" s="11">
        <f t="shared" si="1"/>
        <v>4</v>
      </c>
      <c r="R83" s="11">
        <f>NETWORKDAYS(N83,P83,AL83:AO83:AP83:AQ83:AR83:AS83:AT83:AU83:AV83:AW83:AX83:AY83)</f>
        <v>5</v>
      </c>
      <c r="S83" s="19" t="s">
        <v>147</v>
      </c>
      <c r="T83" s="17"/>
      <c r="U83" s="17"/>
      <c r="V83" s="17"/>
      <c r="W83" s="17"/>
      <c r="X83" s="17"/>
      <c r="Y83" s="17"/>
    </row>
    <row r="84" spans="1:51" s="50" customFormat="1" ht="24" hidden="1" customHeight="1" x14ac:dyDescent="0.25">
      <c r="A84" s="8" t="s">
        <v>25</v>
      </c>
      <c r="B84" s="17" t="s">
        <v>26</v>
      </c>
      <c r="C84" s="17" t="s">
        <v>57</v>
      </c>
      <c r="D84" s="8" t="s">
        <v>373</v>
      </c>
      <c r="E84" s="17" t="s">
        <v>50</v>
      </c>
      <c r="F84" s="17" t="s">
        <v>155</v>
      </c>
      <c r="G84" s="8" t="s">
        <v>374</v>
      </c>
      <c r="H84" s="8" t="s">
        <v>157</v>
      </c>
      <c r="I84" s="8" t="s">
        <v>53</v>
      </c>
      <c r="J84" s="8" t="s">
        <v>54</v>
      </c>
      <c r="K84" s="8" t="s">
        <v>145</v>
      </c>
      <c r="L84" s="17">
        <v>30</v>
      </c>
      <c r="M84" s="49" t="s">
        <v>375</v>
      </c>
      <c r="N84" s="10">
        <v>45198</v>
      </c>
      <c r="O84" s="18"/>
      <c r="P84" s="12">
        <v>45204</v>
      </c>
      <c r="Q84" s="11">
        <f t="shared" si="1"/>
        <v>4</v>
      </c>
      <c r="R84" s="11">
        <f>NETWORKDAYS(N84,P84,AL84:AO84:AP84:AQ84:AR84:AS84:AT84:AU84:AV84:AW84:AX84:AY84)</f>
        <v>5</v>
      </c>
      <c r="S84" s="19" t="s">
        <v>147</v>
      </c>
      <c r="T84" s="17"/>
      <c r="U84" s="17"/>
      <c r="V84" s="17"/>
      <c r="W84" s="17"/>
      <c r="X84" s="17"/>
      <c r="Y84" s="17"/>
    </row>
    <row r="85" spans="1:51" s="22" customFormat="1" ht="24" customHeight="1" x14ac:dyDescent="0.25">
      <c r="A85" s="8" t="s">
        <v>25</v>
      </c>
      <c r="B85" s="9" t="s">
        <v>376</v>
      </c>
      <c r="C85" s="8" t="s">
        <v>27</v>
      </c>
      <c r="D85" s="64" t="s">
        <v>377</v>
      </c>
      <c r="E85" s="8" t="s">
        <v>80</v>
      </c>
      <c r="F85" s="9" t="s">
        <v>40</v>
      </c>
      <c r="G85" s="64" t="s">
        <v>378</v>
      </c>
      <c r="H85" s="64" t="s">
        <v>379</v>
      </c>
      <c r="I85" s="8" t="s">
        <v>43</v>
      </c>
      <c r="J85" s="64" t="s">
        <v>380</v>
      </c>
      <c r="K85" s="64" t="s">
        <v>121</v>
      </c>
      <c r="L85" s="9">
        <v>10</v>
      </c>
      <c r="M85" s="65" t="s">
        <v>381</v>
      </c>
      <c r="N85" s="66">
        <v>45139</v>
      </c>
      <c r="O85" s="11" t="s">
        <v>382</v>
      </c>
      <c r="P85" s="12">
        <v>45149</v>
      </c>
      <c r="Q85" s="11">
        <f t="shared" si="1"/>
        <v>7</v>
      </c>
      <c r="R85" s="11">
        <f>NETWORKDAYS(N85,P85,AL85:AO85:AP85:AQ85:AR85:AS85:AT85:AU85:AV85:AW85:AX85:AY85)</f>
        <v>8</v>
      </c>
      <c r="S85" s="15" t="s">
        <v>65</v>
      </c>
      <c r="T85" s="9" t="s">
        <v>383</v>
      </c>
      <c r="U85" s="14">
        <v>45149</v>
      </c>
      <c r="V85" s="9" t="s">
        <v>67</v>
      </c>
      <c r="W85" s="9" t="s">
        <v>68</v>
      </c>
      <c r="X85" s="9" t="s">
        <v>69</v>
      </c>
      <c r="Y85" s="9" t="s">
        <v>69</v>
      </c>
      <c r="AL85" s="75">
        <v>44935</v>
      </c>
      <c r="AM85" s="75">
        <v>45005</v>
      </c>
      <c r="AN85" s="75">
        <v>45022</v>
      </c>
      <c r="AO85" s="75">
        <v>45023</v>
      </c>
      <c r="AP85" s="75">
        <v>45047</v>
      </c>
      <c r="AQ85" s="75">
        <v>45068</v>
      </c>
      <c r="AR85" s="75">
        <v>45089</v>
      </c>
      <c r="AS85" s="75">
        <v>45096</v>
      </c>
      <c r="AT85" s="75">
        <v>45110</v>
      </c>
      <c r="AU85" s="75">
        <v>45127</v>
      </c>
      <c r="AV85" s="75">
        <v>45145</v>
      </c>
      <c r="AW85" s="75">
        <v>45159</v>
      </c>
      <c r="AX85" s="75">
        <v>45215</v>
      </c>
      <c r="AY85" s="75">
        <v>45236</v>
      </c>
    </row>
    <row r="86" spans="1:51" s="22" customFormat="1" ht="24" hidden="1" customHeight="1" x14ac:dyDescent="0.25">
      <c r="A86" s="8" t="s">
        <v>25</v>
      </c>
      <c r="B86" s="9" t="s">
        <v>376</v>
      </c>
      <c r="C86" s="9" t="s">
        <v>111</v>
      </c>
      <c r="D86" s="64" t="s">
        <v>384</v>
      </c>
      <c r="E86" s="8" t="s">
        <v>29</v>
      </c>
      <c r="F86" s="9" t="s">
        <v>86</v>
      </c>
      <c r="G86" s="64" t="s">
        <v>385</v>
      </c>
      <c r="H86" s="64" t="s">
        <v>386</v>
      </c>
      <c r="I86" s="8" t="s">
        <v>53</v>
      </c>
      <c r="J86" s="8" t="s">
        <v>54</v>
      </c>
      <c r="K86" s="64" t="s">
        <v>88</v>
      </c>
      <c r="L86" s="9">
        <v>15</v>
      </c>
      <c r="M86" s="65" t="s">
        <v>387</v>
      </c>
      <c r="N86" s="66">
        <v>45139</v>
      </c>
      <c r="O86" s="11" t="s">
        <v>388</v>
      </c>
      <c r="P86" s="12">
        <v>45152</v>
      </c>
      <c r="Q86" s="11">
        <f t="shared" si="1"/>
        <v>8</v>
      </c>
      <c r="R86" s="11">
        <f>NETWORKDAYS(N86,P86,AL86:AO86:AP86:AQ86:AR86:AS86:AT86:AU86:AV86:AW86:AX86:AY86)</f>
        <v>9</v>
      </c>
      <c r="S86" s="15" t="s">
        <v>65</v>
      </c>
      <c r="T86" s="9" t="s">
        <v>389</v>
      </c>
      <c r="U86" s="14">
        <v>45152</v>
      </c>
      <c r="V86" s="9" t="s">
        <v>67</v>
      </c>
      <c r="W86" s="9" t="s">
        <v>68</v>
      </c>
      <c r="X86" s="9" t="s">
        <v>69</v>
      </c>
      <c r="Y86" s="9" t="s">
        <v>69</v>
      </c>
      <c r="AL86" s="75">
        <v>44935</v>
      </c>
      <c r="AM86" s="75">
        <v>45005</v>
      </c>
      <c r="AN86" s="75">
        <v>45022</v>
      </c>
      <c r="AO86" s="75">
        <v>45023</v>
      </c>
      <c r="AP86" s="75">
        <v>45047</v>
      </c>
      <c r="AQ86" s="75">
        <v>45068</v>
      </c>
      <c r="AR86" s="75">
        <v>45089</v>
      </c>
      <c r="AS86" s="75">
        <v>45096</v>
      </c>
      <c r="AT86" s="75">
        <v>45110</v>
      </c>
      <c r="AU86" s="75">
        <v>45127</v>
      </c>
      <c r="AV86" s="75">
        <v>45145</v>
      </c>
      <c r="AW86" s="75">
        <v>45159</v>
      </c>
      <c r="AX86" s="75">
        <v>45215</v>
      </c>
      <c r="AY86" s="75">
        <v>45236</v>
      </c>
    </row>
    <row r="87" spans="1:51" s="22" customFormat="1" ht="24" customHeight="1" x14ac:dyDescent="0.25">
      <c r="A87" s="8" t="s">
        <v>25</v>
      </c>
      <c r="B87" s="9" t="s">
        <v>376</v>
      </c>
      <c r="C87" s="8" t="s">
        <v>27</v>
      </c>
      <c r="D87" s="64" t="s">
        <v>390</v>
      </c>
      <c r="E87" s="8" t="s">
        <v>39</v>
      </c>
      <c r="F87" s="9" t="s">
        <v>40</v>
      </c>
      <c r="G87" s="64" t="s">
        <v>391</v>
      </c>
      <c r="H87" s="64" t="s">
        <v>392</v>
      </c>
      <c r="I87" s="8" t="s">
        <v>43</v>
      </c>
      <c r="J87" s="8" t="s">
        <v>44</v>
      </c>
      <c r="K87" s="64" t="s">
        <v>45</v>
      </c>
      <c r="L87" s="9">
        <v>10</v>
      </c>
      <c r="M87" s="65" t="s">
        <v>393</v>
      </c>
      <c r="N87" s="66">
        <v>45139</v>
      </c>
      <c r="O87" s="11">
        <v>20233110092791</v>
      </c>
      <c r="P87" s="12">
        <v>45147</v>
      </c>
      <c r="Q87" s="11">
        <f t="shared" si="1"/>
        <v>5</v>
      </c>
      <c r="R87" s="11">
        <f>NETWORKDAYS(N87,P87,AL87:AO87:AP87:AQ87:AR87:AS87:AT87:AU87:AV87:AW87:AX87:AY87)</f>
        <v>6</v>
      </c>
      <c r="S87" s="15" t="s">
        <v>65</v>
      </c>
      <c r="T87" s="9" t="s">
        <v>394</v>
      </c>
      <c r="U87" s="14">
        <v>45176</v>
      </c>
      <c r="V87" s="9" t="s">
        <v>67</v>
      </c>
      <c r="W87" s="9" t="s">
        <v>68</v>
      </c>
      <c r="X87" s="9" t="s">
        <v>69</v>
      </c>
      <c r="Y87" s="9" t="s">
        <v>69</v>
      </c>
      <c r="AL87" s="75">
        <v>44935</v>
      </c>
      <c r="AM87" s="75">
        <v>45005</v>
      </c>
      <c r="AN87" s="75">
        <v>45022</v>
      </c>
      <c r="AO87" s="75">
        <v>45023</v>
      </c>
      <c r="AP87" s="75">
        <v>45047</v>
      </c>
      <c r="AQ87" s="75">
        <v>45068</v>
      </c>
      <c r="AR87" s="75">
        <v>45089</v>
      </c>
      <c r="AS87" s="75">
        <v>45096</v>
      </c>
      <c r="AT87" s="75">
        <v>45110</v>
      </c>
      <c r="AU87" s="75">
        <v>45127</v>
      </c>
      <c r="AV87" s="75">
        <v>45145</v>
      </c>
      <c r="AW87" s="75">
        <v>45159</v>
      </c>
      <c r="AX87" s="75">
        <v>45215</v>
      </c>
      <c r="AY87" s="75">
        <v>45236</v>
      </c>
    </row>
    <row r="88" spans="1:51" s="22" customFormat="1" ht="24" hidden="1" customHeight="1" x14ac:dyDescent="0.25">
      <c r="A88" s="8" t="s">
        <v>25</v>
      </c>
      <c r="B88" s="9" t="s">
        <v>376</v>
      </c>
      <c r="C88" s="9" t="s">
        <v>127</v>
      </c>
      <c r="D88" s="64" t="s">
        <v>395</v>
      </c>
      <c r="E88" s="8" t="s">
        <v>396</v>
      </c>
      <c r="F88" s="9" t="s">
        <v>86</v>
      </c>
      <c r="G88" s="64" t="s">
        <v>397</v>
      </c>
      <c r="H88" s="64" t="s">
        <v>310</v>
      </c>
      <c r="I88" s="8" t="s">
        <v>53</v>
      </c>
      <c r="J88" s="8" t="s">
        <v>54</v>
      </c>
      <c r="K88" s="64" t="s">
        <v>145</v>
      </c>
      <c r="L88" s="9">
        <v>30</v>
      </c>
      <c r="M88" s="65" t="s">
        <v>398</v>
      </c>
      <c r="N88" s="66">
        <v>45139</v>
      </c>
      <c r="O88" s="11" t="s">
        <v>399</v>
      </c>
      <c r="P88" s="20">
        <v>45204</v>
      </c>
      <c r="Q88" s="11">
        <f t="shared" si="1"/>
        <v>45</v>
      </c>
      <c r="R88" s="11">
        <f>NETWORKDAYS(N88,P88,AL88:AO88:AP88:AQ88:AR88:AS88:AT88:AU88:AV88:AW88:AX88:AY88)</f>
        <v>46</v>
      </c>
      <c r="S88" s="13" t="s">
        <v>37</v>
      </c>
      <c r="T88" s="9"/>
      <c r="U88" s="14"/>
      <c r="V88" s="9"/>
      <c r="W88" s="9"/>
      <c r="X88" s="9"/>
      <c r="Y88" s="9"/>
      <c r="AL88" s="75">
        <v>44935</v>
      </c>
      <c r="AM88" s="75">
        <v>45005</v>
      </c>
      <c r="AN88" s="75">
        <v>45022</v>
      </c>
      <c r="AO88" s="75">
        <v>45023</v>
      </c>
      <c r="AP88" s="75">
        <v>45047</v>
      </c>
      <c r="AQ88" s="75">
        <v>45068</v>
      </c>
      <c r="AR88" s="75">
        <v>45089</v>
      </c>
      <c r="AS88" s="75">
        <v>45096</v>
      </c>
      <c r="AT88" s="75">
        <v>45110</v>
      </c>
      <c r="AU88" s="75">
        <v>45127</v>
      </c>
      <c r="AV88" s="75">
        <v>45145</v>
      </c>
      <c r="AW88" s="75">
        <v>45159</v>
      </c>
      <c r="AX88" s="75">
        <v>45215</v>
      </c>
      <c r="AY88" s="75">
        <v>45236</v>
      </c>
    </row>
    <row r="89" spans="1:51" s="22" customFormat="1" ht="24" hidden="1" customHeight="1" x14ac:dyDescent="0.25">
      <c r="A89" s="8" t="s">
        <v>25</v>
      </c>
      <c r="B89" s="9" t="s">
        <v>376</v>
      </c>
      <c r="C89" s="9" t="s">
        <v>400</v>
      </c>
      <c r="D89" s="64" t="s">
        <v>401</v>
      </c>
      <c r="E89" s="8" t="s">
        <v>396</v>
      </c>
      <c r="F89" s="9" t="s">
        <v>86</v>
      </c>
      <c r="G89" s="64" t="s">
        <v>402</v>
      </c>
      <c r="H89" s="64" t="s">
        <v>310</v>
      </c>
      <c r="I89" s="8" t="s">
        <v>53</v>
      </c>
      <c r="J89" s="8" t="s">
        <v>54</v>
      </c>
      <c r="K89" s="64" t="s">
        <v>55</v>
      </c>
      <c r="L89" s="9">
        <v>15</v>
      </c>
      <c r="M89" s="65" t="s">
        <v>403</v>
      </c>
      <c r="N89" s="66">
        <v>45139</v>
      </c>
      <c r="O89" s="11">
        <v>20232110092361</v>
      </c>
      <c r="P89" s="12">
        <v>45148</v>
      </c>
      <c r="Q89" s="11">
        <f t="shared" si="1"/>
        <v>6</v>
      </c>
      <c r="R89" s="11">
        <f>NETWORKDAYS(N89,P89,AL89:AO89:AP89:AQ89:AR89:AS89:AT89:AU89:AV89:AW89:AX89:AY89)</f>
        <v>7</v>
      </c>
      <c r="S89" s="15" t="s">
        <v>65</v>
      </c>
      <c r="T89" s="9" t="s">
        <v>404</v>
      </c>
      <c r="U89" s="14">
        <v>45148</v>
      </c>
      <c r="V89" s="9" t="s">
        <v>67</v>
      </c>
      <c r="W89" s="9" t="s">
        <v>68</v>
      </c>
      <c r="X89" s="9" t="s">
        <v>69</v>
      </c>
      <c r="Y89" s="9" t="s">
        <v>69</v>
      </c>
      <c r="AL89" s="75">
        <v>44935</v>
      </c>
      <c r="AM89" s="75">
        <v>45005</v>
      </c>
      <c r="AN89" s="75">
        <v>45022</v>
      </c>
      <c r="AO89" s="75">
        <v>45023</v>
      </c>
      <c r="AP89" s="75">
        <v>45047</v>
      </c>
      <c r="AQ89" s="75">
        <v>45068</v>
      </c>
      <c r="AR89" s="75">
        <v>45089</v>
      </c>
      <c r="AS89" s="75">
        <v>45096</v>
      </c>
      <c r="AT89" s="75">
        <v>45110</v>
      </c>
      <c r="AU89" s="75">
        <v>45127</v>
      </c>
      <c r="AV89" s="75">
        <v>45145</v>
      </c>
      <c r="AW89" s="75">
        <v>45159</v>
      </c>
      <c r="AX89" s="75">
        <v>45215</v>
      </c>
      <c r="AY89" s="75">
        <v>45236</v>
      </c>
    </row>
    <row r="90" spans="1:51" s="22" customFormat="1" ht="24" customHeight="1" x14ac:dyDescent="0.25">
      <c r="A90" s="8" t="s">
        <v>25</v>
      </c>
      <c r="B90" s="9" t="s">
        <v>376</v>
      </c>
      <c r="C90" s="8" t="s">
        <v>27</v>
      </c>
      <c r="D90" s="64" t="s">
        <v>405</v>
      </c>
      <c r="E90" s="8" t="s">
        <v>39</v>
      </c>
      <c r="F90" s="9" t="s">
        <v>40</v>
      </c>
      <c r="G90" s="64" t="s">
        <v>406</v>
      </c>
      <c r="H90" s="64" t="s">
        <v>407</v>
      </c>
      <c r="I90" s="8" t="s">
        <v>43</v>
      </c>
      <c r="J90" s="64" t="s">
        <v>380</v>
      </c>
      <c r="K90" s="64" t="s">
        <v>45</v>
      </c>
      <c r="L90" s="9">
        <v>10</v>
      </c>
      <c r="M90" s="65" t="s">
        <v>408</v>
      </c>
      <c r="N90" s="66">
        <v>45139</v>
      </c>
      <c r="O90" s="11" t="s">
        <v>409</v>
      </c>
      <c r="P90" s="20">
        <v>45204</v>
      </c>
      <c r="Q90" s="11">
        <f t="shared" si="1"/>
        <v>45</v>
      </c>
      <c r="R90" s="11">
        <f>NETWORKDAYS(N90,P90,AL90:AO90:AP90:AQ90:AR90:AS90:AT90:AU90:AV90:AW90:AX90:AY90)</f>
        <v>46</v>
      </c>
      <c r="S90" s="13" t="s">
        <v>37</v>
      </c>
      <c r="T90" s="9"/>
      <c r="U90" s="14"/>
      <c r="V90" s="9"/>
      <c r="W90" s="9"/>
      <c r="X90" s="9"/>
      <c r="Y90" s="9"/>
      <c r="AL90" s="75">
        <v>44935</v>
      </c>
      <c r="AM90" s="75">
        <v>45005</v>
      </c>
      <c r="AN90" s="75">
        <v>45022</v>
      </c>
      <c r="AO90" s="75">
        <v>45023</v>
      </c>
      <c r="AP90" s="75">
        <v>45047</v>
      </c>
      <c r="AQ90" s="75">
        <v>45068</v>
      </c>
      <c r="AR90" s="75">
        <v>45089</v>
      </c>
      <c r="AS90" s="75">
        <v>45096</v>
      </c>
      <c r="AT90" s="75">
        <v>45110</v>
      </c>
      <c r="AU90" s="75">
        <v>45127</v>
      </c>
      <c r="AV90" s="75">
        <v>45145</v>
      </c>
      <c r="AW90" s="75">
        <v>45159</v>
      </c>
      <c r="AX90" s="75">
        <v>45215</v>
      </c>
      <c r="AY90" s="75">
        <v>45236</v>
      </c>
    </row>
    <row r="91" spans="1:51" s="22" customFormat="1" ht="24" customHeight="1" x14ac:dyDescent="0.25">
      <c r="A91" s="8" t="s">
        <v>25</v>
      </c>
      <c r="B91" s="9" t="s">
        <v>376</v>
      </c>
      <c r="C91" s="8" t="s">
        <v>27</v>
      </c>
      <c r="D91" s="64" t="s">
        <v>38</v>
      </c>
      <c r="E91" s="8" t="s">
        <v>39</v>
      </c>
      <c r="F91" s="9" t="s">
        <v>40</v>
      </c>
      <c r="G91" s="64" t="s">
        <v>410</v>
      </c>
      <c r="H91" s="64" t="s">
        <v>411</v>
      </c>
      <c r="I91" s="8" t="s">
        <v>33</v>
      </c>
      <c r="J91" s="64" t="s">
        <v>181</v>
      </c>
      <c r="K91" s="64" t="s">
        <v>45</v>
      </c>
      <c r="L91" s="9">
        <v>10</v>
      </c>
      <c r="M91" s="65" t="s">
        <v>412</v>
      </c>
      <c r="N91" s="66">
        <v>45140</v>
      </c>
      <c r="O91" s="11"/>
      <c r="P91" s="20">
        <v>45204</v>
      </c>
      <c r="Q91" s="11">
        <f t="shared" si="1"/>
        <v>44</v>
      </c>
      <c r="R91" s="11">
        <f>NETWORKDAYS(N91,P91,AL91:AO91:AP91:AQ91:AR91:AS91:AT91:AU91:AV91:AW91:AX91:AY91)</f>
        <v>45</v>
      </c>
      <c r="S91" s="13" t="s">
        <v>37</v>
      </c>
      <c r="T91" s="9"/>
      <c r="U91" s="14"/>
      <c r="V91" s="9"/>
      <c r="W91" s="9"/>
      <c r="X91" s="9"/>
      <c r="Y91" s="9"/>
      <c r="AL91" s="75">
        <v>44935</v>
      </c>
      <c r="AM91" s="75">
        <v>45005</v>
      </c>
      <c r="AN91" s="75">
        <v>45022</v>
      </c>
      <c r="AO91" s="75">
        <v>45023</v>
      </c>
      <c r="AP91" s="75">
        <v>45047</v>
      </c>
      <c r="AQ91" s="75">
        <v>45068</v>
      </c>
      <c r="AR91" s="75">
        <v>45089</v>
      </c>
      <c r="AS91" s="75">
        <v>45096</v>
      </c>
      <c r="AT91" s="75">
        <v>45110</v>
      </c>
      <c r="AU91" s="75">
        <v>45127</v>
      </c>
      <c r="AV91" s="75">
        <v>45145</v>
      </c>
      <c r="AW91" s="75">
        <v>45159</v>
      </c>
      <c r="AX91" s="75">
        <v>45215</v>
      </c>
      <c r="AY91" s="75">
        <v>45236</v>
      </c>
    </row>
    <row r="92" spans="1:51" s="22" customFormat="1" ht="24" customHeight="1" x14ac:dyDescent="0.25">
      <c r="A92" s="8" t="s">
        <v>25</v>
      </c>
      <c r="B92" s="9" t="s">
        <v>376</v>
      </c>
      <c r="C92" s="8" t="s">
        <v>27</v>
      </c>
      <c r="D92" s="64" t="s">
        <v>413</v>
      </c>
      <c r="E92" s="8" t="s">
        <v>29</v>
      </c>
      <c r="F92" s="9" t="s">
        <v>86</v>
      </c>
      <c r="G92" s="64" t="s">
        <v>414</v>
      </c>
      <c r="H92" s="64" t="s">
        <v>415</v>
      </c>
      <c r="I92" s="8" t="s">
        <v>53</v>
      </c>
      <c r="J92" s="8" t="s">
        <v>54</v>
      </c>
      <c r="K92" s="64" t="s">
        <v>55</v>
      </c>
      <c r="L92" s="9">
        <v>15</v>
      </c>
      <c r="M92" s="65" t="s">
        <v>416</v>
      </c>
      <c r="N92" s="66">
        <v>45140</v>
      </c>
      <c r="O92" s="11">
        <v>20232110092761</v>
      </c>
      <c r="P92" s="12">
        <v>45152</v>
      </c>
      <c r="Q92" s="11">
        <f t="shared" si="1"/>
        <v>7</v>
      </c>
      <c r="R92" s="11">
        <f>NETWORKDAYS(N92,P92,AL92:AO92:AP92:AQ92:AR92:AS92:AT92:AU92:AV92:AW92:AX92:AY92)</f>
        <v>8</v>
      </c>
      <c r="S92" s="15" t="s">
        <v>65</v>
      </c>
      <c r="T92" s="9" t="s">
        <v>417</v>
      </c>
      <c r="U92" s="14">
        <v>45152</v>
      </c>
      <c r="V92" s="9" t="s">
        <v>67</v>
      </c>
      <c r="W92" s="9" t="s">
        <v>68</v>
      </c>
      <c r="X92" s="9" t="s">
        <v>69</v>
      </c>
      <c r="Y92" s="9" t="s">
        <v>69</v>
      </c>
      <c r="AL92" s="75">
        <v>44935</v>
      </c>
      <c r="AM92" s="75">
        <v>45005</v>
      </c>
      <c r="AN92" s="75">
        <v>45022</v>
      </c>
      <c r="AO92" s="75">
        <v>45023</v>
      </c>
      <c r="AP92" s="75">
        <v>45047</v>
      </c>
      <c r="AQ92" s="75">
        <v>45068</v>
      </c>
      <c r="AR92" s="75">
        <v>45089</v>
      </c>
      <c r="AS92" s="75">
        <v>45096</v>
      </c>
      <c r="AT92" s="75">
        <v>45110</v>
      </c>
      <c r="AU92" s="75">
        <v>45127</v>
      </c>
      <c r="AV92" s="75">
        <v>45145</v>
      </c>
      <c r="AW92" s="75">
        <v>45159</v>
      </c>
      <c r="AX92" s="75">
        <v>45215</v>
      </c>
      <c r="AY92" s="75">
        <v>45236</v>
      </c>
    </row>
    <row r="93" spans="1:51" s="22" customFormat="1" ht="24" customHeight="1" x14ac:dyDescent="0.25">
      <c r="A93" s="8" t="s">
        <v>25</v>
      </c>
      <c r="B93" s="9" t="s">
        <v>376</v>
      </c>
      <c r="C93" s="8" t="s">
        <v>27</v>
      </c>
      <c r="D93" s="64" t="s">
        <v>405</v>
      </c>
      <c r="E93" s="8" t="s">
        <v>39</v>
      </c>
      <c r="F93" s="9" t="s">
        <v>40</v>
      </c>
      <c r="G93" s="64" t="s">
        <v>418</v>
      </c>
      <c r="H93" s="64" t="s">
        <v>107</v>
      </c>
      <c r="I93" s="8" t="s">
        <v>43</v>
      </c>
      <c r="J93" s="8" t="s">
        <v>141</v>
      </c>
      <c r="K93" s="64" t="s">
        <v>45</v>
      </c>
      <c r="L93" s="9">
        <v>10</v>
      </c>
      <c r="M93" s="65" t="s">
        <v>419</v>
      </c>
      <c r="N93" s="66">
        <v>45140</v>
      </c>
      <c r="O93" s="11" t="s">
        <v>420</v>
      </c>
      <c r="P93" s="12">
        <v>45149</v>
      </c>
      <c r="Q93" s="11">
        <f t="shared" si="1"/>
        <v>6</v>
      </c>
      <c r="R93" s="11">
        <f>NETWORKDAYS(N93,P93,AL93:AO93:AP93:AQ93:AR93:AS93:AT93:AU93:AV93:AW93:AX93:AY93)</f>
        <v>7</v>
      </c>
      <c r="S93" s="15" t="s">
        <v>65</v>
      </c>
      <c r="T93" s="9" t="s">
        <v>421</v>
      </c>
      <c r="U93" s="14">
        <v>45184</v>
      </c>
      <c r="V93" s="9" t="s">
        <v>67</v>
      </c>
      <c r="W93" s="9" t="s">
        <v>68</v>
      </c>
      <c r="X93" s="9" t="s">
        <v>69</v>
      </c>
      <c r="Y93" s="9" t="s">
        <v>69</v>
      </c>
      <c r="AL93" s="75">
        <v>44935</v>
      </c>
      <c r="AM93" s="75">
        <v>45005</v>
      </c>
      <c r="AN93" s="75">
        <v>45022</v>
      </c>
      <c r="AO93" s="75">
        <v>45023</v>
      </c>
      <c r="AP93" s="75">
        <v>45047</v>
      </c>
      <c r="AQ93" s="75">
        <v>45068</v>
      </c>
      <c r="AR93" s="75">
        <v>45089</v>
      </c>
      <c r="AS93" s="75">
        <v>45096</v>
      </c>
      <c r="AT93" s="75">
        <v>45110</v>
      </c>
      <c r="AU93" s="75">
        <v>45127</v>
      </c>
      <c r="AV93" s="75">
        <v>45145</v>
      </c>
      <c r="AW93" s="75">
        <v>45159</v>
      </c>
      <c r="AX93" s="75">
        <v>45215</v>
      </c>
      <c r="AY93" s="75">
        <v>45236</v>
      </c>
    </row>
    <row r="94" spans="1:51" s="22" customFormat="1" ht="24" hidden="1" customHeight="1" x14ac:dyDescent="0.25">
      <c r="A94" s="8" t="s">
        <v>25</v>
      </c>
      <c r="B94" s="9" t="s">
        <v>376</v>
      </c>
      <c r="C94" s="9" t="s">
        <v>148</v>
      </c>
      <c r="D94" s="64" t="s">
        <v>422</v>
      </c>
      <c r="E94" s="8" t="s">
        <v>396</v>
      </c>
      <c r="F94" s="9" t="s">
        <v>86</v>
      </c>
      <c r="G94" s="64" t="s">
        <v>423</v>
      </c>
      <c r="H94" s="64" t="s">
        <v>310</v>
      </c>
      <c r="I94" s="8" t="s">
        <v>53</v>
      </c>
      <c r="J94" s="8" t="s">
        <v>54</v>
      </c>
      <c r="K94" s="64" t="s">
        <v>145</v>
      </c>
      <c r="L94" s="9">
        <v>30</v>
      </c>
      <c r="M94" s="65" t="s">
        <v>424</v>
      </c>
      <c r="N94" s="66">
        <v>45141</v>
      </c>
      <c r="O94" s="11">
        <v>20232110093391</v>
      </c>
      <c r="P94" s="12">
        <v>45166</v>
      </c>
      <c r="Q94" s="11">
        <f t="shared" si="1"/>
        <v>15</v>
      </c>
      <c r="R94" s="11">
        <f>NETWORKDAYS(N94,P94,AL94:AO94:AP94:AQ94:AR94:AS94:AT94:AU94:AV94:AW94:AX94:AY94)</f>
        <v>16</v>
      </c>
      <c r="S94" s="15" t="s">
        <v>65</v>
      </c>
      <c r="T94" s="9" t="s">
        <v>425</v>
      </c>
      <c r="U94" s="14">
        <v>45166</v>
      </c>
      <c r="V94" s="9" t="s">
        <v>67</v>
      </c>
      <c r="W94" s="9" t="s">
        <v>68</v>
      </c>
      <c r="X94" s="9" t="s">
        <v>69</v>
      </c>
      <c r="Y94" s="9" t="s">
        <v>69</v>
      </c>
      <c r="AL94" s="75">
        <v>44935</v>
      </c>
      <c r="AM94" s="75">
        <v>45005</v>
      </c>
      <c r="AN94" s="75">
        <v>45022</v>
      </c>
      <c r="AO94" s="75">
        <v>45023</v>
      </c>
      <c r="AP94" s="75">
        <v>45047</v>
      </c>
      <c r="AQ94" s="75">
        <v>45068</v>
      </c>
      <c r="AR94" s="75">
        <v>45089</v>
      </c>
      <c r="AS94" s="75">
        <v>45096</v>
      </c>
      <c r="AT94" s="75">
        <v>45110</v>
      </c>
      <c r="AU94" s="75">
        <v>45127</v>
      </c>
      <c r="AV94" s="75">
        <v>45145</v>
      </c>
      <c r="AW94" s="75">
        <v>45159</v>
      </c>
      <c r="AX94" s="75">
        <v>45215</v>
      </c>
      <c r="AY94" s="75">
        <v>45236</v>
      </c>
    </row>
    <row r="95" spans="1:51" s="22" customFormat="1" ht="24" hidden="1" customHeight="1" x14ac:dyDescent="0.25">
      <c r="A95" s="8" t="s">
        <v>25</v>
      </c>
      <c r="B95" s="9" t="s">
        <v>376</v>
      </c>
      <c r="C95" s="9" t="s">
        <v>400</v>
      </c>
      <c r="D95" s="64" t="s">
        <v>426</v>
      </c>
      <c r="E95" s="8" t="s">
        <v>396</v>
      </c>
      <c r="F95" s="9" t="s">
        <v>86</v>
      </c>
      <c r="G95" s="64" t="s">
        <v>427</v>
      </c>
      <c r="H95" s="64" t="s">
        <v>310</v>
      </c>
      <c r="I95" s="8" t="s">
        <v>53</v>
      </c>
      <c r="J95" s="8" t="s">
        <v>54</v>
      </c>
      <c r="K95" s="64" t="s">
        <v>55</v>
      </c>
      <c r="L95" s="9">
        <v>15</v>
      </c>
      <c r="M95" s="65" t="s">
        <v>428</v>
      </c>
      <c r="N95" s="66">
        <v>45141</v>
      </c>
      <c r="O95" s="11" t="s">
        <v>429</v>
      </c>
      <c r="P95" s="12">
        <v>45170</v>
      </c>
      <c r="Q95" s="11">
        <f t="shared" si="1"/>
        <v>19</v>
      </c>
      <c r="R95" s="11">
        <f>NETWORKDAYS(N95,P95,AL95:AO95:AP95:AQ95:AR95:AS95:AT95:AU95:AV95:AW95:AX95:AY95)</f>
        <v>20</v>
      </c>
      <c r="S95" s="21" t="s">
        <v>430</v>
      </c>
      <c r="T95" s="9" t="s">
        <v>431</v>
      </c>
      <c r="U95" s="14">
        <v>45170</v>
      </c>
      <c r="V95" s="9" t="s">
        <v>67</v>
      </c>
      <c r="W95" s="9" t="s">
        <v>68</v>
      </c>
      <c r="X95" s="9" t="s">
        <v>69</v>
      </c>
      <c r="Y95" s="9" t="s">
        <v>69</v>
      </c>
      <c r="AL95" s="75">
        <v>44935</v>
      </c>
      <c r="AM95" s="75">
        <v>45005</v>
      </c>
      <c r="AN95" s="75">
        <v>45022</v>
      </c>
      <c r="AO95" s="75">
        <v>45023</v>
      </c>
      <c r="AP95" s="75">
        <v>45047</v>
      </c>
      <c r="AQ95" s="75">
        <v>45068</v>
      </c>
      <c r="AR95" s="75">
        <v>45089</v>
      </c>
      <c r="AS95" s="75">
        <v>45096</v>
      </c>
      <c r="AT95" s="75">
        <v>45110</v>
      </c>
      <c r="AU95" s="75">
        <v>45127</v>
      </c>
      <c r="AV95" s="75">
        <v>45145</v>
      </c>
      <c r="AW95" s="75">
        <v>45159</v>
      </c>
      <c r="AX95" s="75">
        <v>45215</v>
      </c>
      <c r="AY95" s="75">
        <v>45236</v>
      </c>
    </row>
    <row r="96" spans="1:51" s="22" customFormat="1" ht="24" hidden="1" customHeight="1" x14ac:dyDescent="0.25">
      <c r="A96" s="8" t="s">
        <v>25</v>
      </c>
      <c r="B96" s="9" t="s">
        <v>376</v>
      </c>
      <c r="C96" s="9" t="s">
        <v>57</v>
      </c>
      <c r="D96" s="64" t="s">
        <v>432</v>
      </c>
      <c r="E96" s="8" t="s">
        <v>59</v>
      </c>
      <c r="F96" s="9" t="s">
        <v>60</v>
      </c>
      <c r="G96" s="64" t="s">
        <v>433</v>
      </c>
      <c r="H96" s="64" t="s">
        <v>82</v>
      </c>
      <c r="I96" s="8" t="s">
        <v>53</v>
      </c>
      <c r="J96" s="8" t="s">
        <v>63</v>
      </c>
      <c r="K96" s="64" t="s">
        <v>55</v>
      </c>
      <c r="L96" s="9">
        <v>15</v>
      </c>
      <c r="M96" s="65" t="s">
        <v>434</v>
      </c>
      <c r="N96" s="66">
        <v>45141</v>
      </c>
      <c r="O96" s="11" t="s">
        <v>435</v>
      </c>
      <c r="P96" s="12">
        <v>45184</v>
      </c>
      <c r="Q96" s="11">
        <f t="shared" si="1"/>
        <v>29</v>
      </c>
      <c r="R96" s="11">
        <f>NETWORKDAYS(N96,P96,AL96:AO96:AP96:AQ96:AR96:AS96:AT96:AU96:AV96:AW96:AX96:AY96)</f>
        <v>30</v>
      </c>
      <c r="S96" s="21" t="s">
        <v>430</v>
      </c>
      <c r="T96" s="9" t="s">
        <v>436</v>
      </c>
      <c r="U96" s="14">
        <v>45184</v>
      </c>
      <c r="V96" s="9" t="s">
        <v>67</v>
      </c>
      <c r="W96" s="9" t="s">
        <v>68</v>
      </c>
      <c r="X96" s="9" t="s">
        <v>69</v>
      </c>
      <c r="Y96" s="9" t="s">
        <v>69</v>
      </c>
      <c r="AL96" s="75">
        <v>44935</v>
      </c>
      <c r="AM96" s="75">
        <v>45005</v>
      </c>
      <c r="AN96" s="75">
        <v>45022</v>
      </c>
      <c r="AO96" s="75">
        <v>45023</v>
      </c>
      <c r="AP96" s="75">
        <v>45047</v>
      </c>
      <c r="AQ96" s="75">
        <v>45068</v>
      </c>
      <c r="AR96" s="75">
        <v>45089</v>
      </c>
      <c r="AS96" s="75">
        <v>45096</v>
      </c>
      <c r="AT96" s="75">
        <v>45110</v>
      </c>
      <c r="AU96" s="75">
        <v>45127</v>
      </c>
      <c r="AV96" s="75">
        <v>45145</v>
      </c>
      <c r="AW96" s="75">
        <v>45159</v>
      </c>
      <c r="AX96" s="75">
        <v>45215</v>
      </c>
      <c r="AY96" s="75">
        <v>45236</v>
      </c>
    </row>
    <row r="97" spans="1:51" s="22" customFormat="1" ht="24" customHeight="1" x14ac:dyDescent="0.25">
      <c r="A97" s="8" t="s">
        <v>25</v>
      </c>
      <c r="B97" s="9" t="s">
        <v>376</v>
      </c>
      <c r="C97" s="8" t="s">
        <v>27</v>
      </c>
      <c r="D97" s="64" t="s">
        <v>437</v>
      </c>
      <c r="E97" s="8" t="s">
        <v>39</v>
      </c>
      <c r="F97" s="9" t="s">
        <v>40</v>
      </c>
      <c r="G97" s="64" t="s">
        <v>438</v>
      </c>
      <c r="H97" s="64" t="s">
        <v>439</v>
      </c>
      <c r="I97" s="8" t="s">
        <v>33</v>
      </c>
      <c r="J97" s="64" t="s">
        <v>315</v>
      </c>
      <c r="K97" s="64" t="s">
        <v>45</v>
      </c>
      <c r="L97" s="9">
        <v>10</v>
      </c>
      <c r="M97" s="65" t="s">
        <v>440</v>
      </c>
      <c r="N97" s="66">
        <v>45141</v>
      </c>
      <c r="O97" s="11" t="s">
        <v>441</v>
      </c>
      <c r="P97" s="12">
        <v>45181</v>
      </c>
      <c r="Q97" s="11">
        <f t="shared" si="1"/>
        <v>26</v>
      </c>
      <c r="R97" s="11">
        <f>NETWORKDAYS(N97,P97,AL97:AO97:AP97:AQ97:AR97:AS97:AT97:AU97:AV97:AW97:AX97:AY97)</f>
        <v>27</v>
      </c>
      <c r="S97" s="21" t="s">
        <v>430</v>
      </c>
      <c r="T97" s="9" t="s">
        <v>442</v>
      </c>
      <c r="U97" s="14">
        <v>45181</v>
      </c>
      <c r="V97" s="9" t="s">
        <v>67</v>
      </c>
      <c r="W97" s="9" t="s">
        <v>68</v>
      </c>
      <c r="X97" s="9" t="s">
        <v>69</v>
      </c>
      <c r="Y97" s="9" t="s">
        <v>69</v>
      </c>
      <c r="AL97" s="75">
        <v>44935</v>
      </c>
      <c r="AM97" s="75">
        <v>45005</v>
      </c>
      <c r="AN97" s="75">
        <v>45022</v>
      </c>
      <c r="AO97" s="75">
        <v>45023</v>
      </c>
      <c r="AP97" s="75">
        <v>45047</v>
      </c>
      <c r="AQ97" s="75">
        <v>45068</v>
      </c>
      <c r="AR97" s="75">
        <v>45089</v>
      </c>
      <c r="AS97" s="75">
        <v>45096</v>
      </c>
      <c r="AT97" s="75">
        <v>45110</v>
      </c>
      <c r="AU97" s="75">
        <v>45127</v>
      </c>
      <c r="AV97" s="75">
        <v>45145</v>
      </c>
      <c r="AW97" s="75">
        <v>45159</v>
      </c>
      <c r="AX97" s="75">
        <v>45215</v>
      </c>
      <c r="AY97" s="75">
        <v>45236</v>
      </c>
    </row>
    <row r="98" spans="1:51" s="22" customFormat="1" ht="24" hidden="1" customHeight="1" x14ac:dyDescent="0.25">
      <c r="A98" s="8" t="s">
        <v>25</v>
      </c>
      <c r="B98" s="9" t="s">
        <v>376</v>
      </c>
      <c r="C98" s="9" t="s">
        <v>360</v>
      </c>
      <c r="D98" s="64" t="s">
        <v>443</v>
      </c>
      <c r="E98" s="8" t="s">
        <v>396</v>
      </c>
      <c r="F98" s="9" t="s">
        <v>30</v>
      </c>
      <c r="G98" s="64" t="s">
        <v>444</v>
      </c>
      <c r="H98" s="64" t="s">
        <v>445</v>
      </c>
      <c r="I98" s="8" t="s">
        <v>53</v>
      </c>
      <c r="J98" s="64" t="s">
        <v>135</v>
      </c>
      <c r="K98" s="64" t="s">
        <v>88</v>
      </c>
      <c r="L98" s="9">
        <v>15</v>
      </c>
      <c r="M98" s="65" t="s">
        <v>446</v>
      </c>
      <c r="N98" s="66">
        <v>45141</v>
      </c>
      <c r="O98" s="11">
        <v>20232120093481</v>
      </c>
      <c r="P98" s="20">
        <v>45204</v>
      </c>
      <c r="Q98" s="11">
        <f t="shared" si="1"/>
        <v>43</v>
      </c>
      <c r="R98" s="11">
        <f>NETWORKDAYS(N98,P98,AL98:AO98:AP98:AQ98:AR98:AS98:AT98:AU98:AV98:AW98:AX98:AY98)</f>
        <v>44</v>
      </c>
      <c r="S98" s="13" t="s">
        <v>37</v>
      </c>
      <c r="T98" s="9" t="s">
        <v>447</v>
      </c>
      <c r="U98" s="14"/>
      <c r="V98" s="9"/>
      <c r="W98" s="9"/>
      <c r="X98" s="9"/>
      <c r="Y98" s="9" t="s">
        <v>448</v>
      </c>
      <c r="AL98" s="75">
        <v>44935</v>
      </c>
      <c r="AM98" s="75">
        <v>45005</v>
      </c>
      <c r="AN98" s="75">
        <v>45022</v>
      </c>
      <c r="AO98" s="75">
        <v>45023</v>
      </c>
      <c r="AP98" s="75">
        <v>45047</v>
      </c>
      <c r="AQ98" s="75">
        <v>45068</v>
      </c>
      <c r="AR98" s="75">
        <v>45089</v>
      </c>
      <c r="AS98" s="75">
        <v>45096</v>
      </c>
      <c r="AT98" s="75">
        <v>45110</v>
      </c>
      <c r="AU98" s="75">
        <v>45127</v>
      </c>
      <c r="AV98" s="75">
        <v>45145</v>
      </c>
      <c r="AW98" s="75">
        <v>45159</v>
      </c>
      <c r="AX98" s="75">
        <v>45215</v>
      </c>
      <c r="AY98" s="75">
        <v>45236</v>
      </c>
    </row>
    <row r="99" spans="1:51" s="22" customFormat="1" ht="24" customHeight="1" x14ac:dyDescent="0.25">
      <c r="A99" s="8" t="s">
        <v>25</v>
      </c>
      <c r="B99" s="9" t="s">
        <v>376</v>
      </c>
      <c r="C99" s="8" t="s">
        <v>27</v>
      </c>
      <c r="D99" s="64" t="s">
        <v>449</v>
      </c>
      <c r="E99" s="8" t="s">
        <v>39</v>
      </c>
      <c r="F99" s="9" t="s">
        <v>30</v>
      </c>
      <c r="G99" s="64" t="s">
        <v>450</v>
      </c>
      <c r="H99" s="64" t="s">
        <v>445</v>
      </c>
      <c r="I99" s="8" t="s">
        <v>53</v>
      </c>
      <c r="J99" s="64" t="s">
        <v>135</v>
      </c>
      <c r="K99" s="64" t="s">
        <v>45</v>
      </c>
      <c r="L99" s="9">
        <v>10</v>
      </c>
      <c r="M99" s="65" t="s">
        <v>451</v>
      </c>
      <c r="N99" s="66">
        <v>45142</v>
      </c>
      <c r="O99" s="11">
        <v>20232120092641</v>
      </c>
      <c r="P99" s="20">
        <v>45204</v>
      </c>
      <c r="Q99" s="11">
        <f t="shared" si="1"/>
        <v>42</v>
      </c>
      <c r="R99" s="11">
        <f>NETWORKDAYS(N99,P99,AL99:AO99:AP99:AQ99:AR99:AS99:AT99:AU99:AV99:AW99:AX99:AY99)</f>
        <v>43</v>
      </c>
      <c r="S99" s="13" t="s">
        <v>37</v>
      </c>
      <c r="T99" s="9" t="s">
        <v>452</v>
      </c>
      <c r="U99" s="14"/>
      <c r="V99" s="9"/>
      <c r="W99" s="9"/>
      <c r="X99" s="9"/>
      <c r="Y99" s="9" t="s">
        <v>448</v>
      </c>
      <c r="AL99" s="75">
        <v>44935</v>
      </c>
      <c r="AM99" s="75">
        <v>45005</v>
      </c>
      <c r="AN99" s="75">
        <v>45022</v>
      </c>
      <c r="AO99" s="75">
        <v>45023</v>
      </c>
      <c r="AP99" s="75">
        <v>45047</v>
      </c>
      <c r="AQ99" s="75">
        <v>45068</v>
      </c>
      <c r="AR99" s="75">
        <v>45089</v>
      </c>
      <c r="AS99" s="75">
        <v>45096</v>
      </c>
      <c r="AT99" s="75">
        <v>45110</v>
      </c>
      <c r="AU99" s="75">
        <v>45127</v>
      </c>
      <c r="AV99" s="75">
        <v>45145</v>
      </c>
      <c r="AW99" s="75">
        <v>45159</v>
      </c>
      <c r="AX99" s="75">
        <v>45215</v>
      </c>
      <c r="AY99" s="75">
        <v>45236</v>
      </c>
    </row>
    <row r="100" spans="1:51" s="22" customFormat="1" ht="24" hidden="1" customHeight="1" x14ac:dyDescent="0.25">
      <c r="A100" s="8" t="s">
        <v>25</v>
      </c>
      <c r="B100" s="9" t="s">
        <v>376</v>
      </c>
      <c r="C100" s="9" t="s">
        <v>453</v>
      </c>
      <c r="D100" s="64" t="s">
        <v>454</v>
      </c>
      <c r="E100" s="8" t="s">
        <v>29</v>
      </c>
      <c r="F100" s="9" t="s">
        <v>30</v>
      </c>
      <c r="G100" s="64" t="s">
        <v>455</v>
      </c>
      <c r="H100" s="64" t="s">
        <v>310</v>
      </c>
      <c r="I100" s="8" t="s">
        <v>53</v>
      </c>
      <c r="J100" s="8" t="s">
        <v>54</v>
      </c>
      <c r="K100" s="64" t="s">
        <v>88</v>
      </c>
      <c r="L100" s="9">
        <v>15</v>
      </c>
      <c r="M100" s="65" t="s">
        <v>456</v>
      </c>
      <c r="N100" s="66">
        <v>45142</v>
      </c>
      <c r="O100" s="11" t="s">
        <v>69</v>
      </c>
      <c r="P100" s="12">
        <v>45152</v>
      </c>
      <c r="Q100" s="11">
        <f t="shared" si="1"/>
        <v>5</v>
      </c>
      <c r="R100" s="11">
        <f>NETWORKDAYS(N100,P100,AL100:AO100:AP100:AQ100:AR100:AS100:AT100:AU100:AV100:AW100:AX100:AY100)</f>
        <v>6</v>
      </c>
      <c r="S100" s="15" t="s">
        <v>65</v>
      </c>
      <c r="T100" s="9" t="s">
        <v>457</v>
      </c>
      <c r="U100" s="14" t="s">
        <v>69</v>
      </c>
      <c r="V100" s="9" t="s">
        <v>69</v>
      </c>
      <c r="W100" s="9" t="s">
        <v>69</v>
      </c>
      <c r="X100" s="9" t="s">
        <v>69</v>
      </c>
      <c r="Y100" s="9" t="s">
        <v>69</v>
      </c>
      <c r="AL100" s="75">
        <v>44935</v>
      </c>
      <c r="AM100" s="75">
        <v>45005</v>
      </c>
      <c r="AN100" s="75">
        <v>45022</v>
      </c>
      <c r="AO100" s="75">
        <v>45023</v>
      </c>
      <c r="AP100" s="75">
        <v>45047</v>
      </c>
      <c r="AQ100" s="75">
        <v>45068</v>
      </c>
      <c r="AR100" s="75">
        <v>45089</v>
      </c>
      <c r="AS100" s="75">
        <v>45096</v>
      </c>
      <c r="AT100" s="75">
        <v>45110</v>
      </c>
      <c r="AU100" s="75">
        <v>45127</v>
      </c>
      <c r="AV100" s="75">
        <v>45145</v>
      </c>
      <c r="AW100" s="75">
        <v>45159</v>
      </c>
      <c r="AX100" s="75">
        <v>45215</v>
      </c>
      <c r="AY100" s="75">
        <v>45236</v>
      </c>
    </row>
    <row r="101" spans="1:51" s="22" customFormat="1" ht="24" customHeight="1" x14ac:dyDescent="0.25">
      <c r="A101" s="8" t="s">
        <v>25</v>
      </c>
      <c r="B101" s="9" t="s">
        <v>376</v>
      </c>
      <c r="C101" s="8" t="s">
        <v>27</v>
      </c>
      <c r="D101" s="64" t="s">
        <v>458</v>
      </c>
      <c r="E101" s="8" t="s">
        <v>396</v>
      </c>
      <c r="F101" s="9" t="s">
        <v>30</v>
      </c>
      <c r="G101" s="64" t="s">
        <v>459</v>
      </c>
      <c r="H101" s="64" t="s">
        <v>445</v>
      </c>
      <c r="I101" s="8" t="s">
        <v>53</v>
      </c>
      <c r="J101" s="64" t="s">
        <v>135</v>
      </c>
      <c r="K101" s="64" t="s">
        <v>88</v>
      </c>
      <c r="L101" s="9">
        <v>15</v>
      </c>
      <c r="M101" s="65" t="s">
        <v>460</v>
      </c>
      <c r="N101" s="66">
        <v>45142</v>
      </c>
      <c r="O101" s="11">
        <v>20232120092691</v>
      </c>
      <c r="P101" s="20">
        <v>45204</v>
      </c>
      <c r="Q101" s="11">
        <f t="shared" si="1"/>
        <v>42</v>
      </c>
      <c r="R101" s="11">
        <f>NETWORKDAYS(N101,P101,AL101:AO101:AP101:AQ101:AR101:AS101:AT101:AU101:AV101:AW101:AX101:AY101)</f>
        <v>43</v>
      </c>
      <c r="S101" s="13" t="s">
        <v>37</v>
      </c>
      <c r="T101" s="9" t="s">
        <v>461</v>
      </c>
      <c r="U101" s="14"/>
      <c r="V101" s="9"/>
      <c r="W101" s="9"/>
      <c r="X101" s="9"/>
      <c r="Y101" s="9" t="s">
        <v>448</v>
      </c>
      <c r="AL101" s="75">
        <v>44935</v>
      </c>
      <c r="AM101" s="75">
        <v>45005</v>
      </c>
      <c r="AN101" s="75">
        <v>45022</v>
      </c>
      <c r="AO101" s="75">
        <v>45023</v>
      </c>
      <c r="AP101" s="75">
        <v>45047</v>
      </c>
      <c r="AQ101" s="75">
        <v>45068</v>
      </c>
      <c r="AR101" s="75">
        <v>45089</v>
      </c>
      <c r="AS101" s="75">
        <v>45096</v>
      </c>
      <c r="AT101" s="75">
        <v>45110</v>
      </c>
      <c r="AU101" s="75">
        <v>45127</v>
      </c>
      <c r="AV101" s="75">
        <v>45145</v>
      </c>
      <c r="AW101" s="75">
        <v>45159</v>
      </c>
      <c r="AX101" s="75">
        <v>45215</v>
      </c>
      <c r="AY101" s="75">
        <v>45236</v>
      </c>
    </row>
    <row r="102" spans="1:51" s="22" customFormat="1" ht="24" hidden="1" customHeight="1" x14ac:dyDescent="0.25">
      <c r="A102" s="8" t="s">
        <v>25</v>
      </c>
      <c r="B102" s="9" t="s">
        <v>376</v>
      </c>
      <c r="C102" s="9" t="s">
        <v>360</v>
      </c>
      <c r="D102" s="64" t="s">
        <v>462</v>
      </c>
      <c r="E102" s="8" t="s">
        <v>396</v>
      </c>
      <c r="F102" s="9" t="s">
        <v>86</v>
      </c>
      <c r="G102" s="64" t="s">
        <v>463</v>
      </c>
      <c r="H102" s="64" t="s">
        <v>310</v>
      </c>
      <c r="I102" s="8" t="s">
        <v>53</v>
      </c>
      <c r="J102" s="8" t="s">
        <v>54</v>
      </c>
      <c r="K102" s="64" t="s">
        <v>88</v>
      </c>
      <c r="L102" s="9">
        <v>15</v>
      </c>
      <c r="M102" s="65" t="s">
        <v>464</v>
      </c>
      <c r="N102" s="66">
        <v>45142</v>
      </c>
      <c r="O102" s="11">
        <v>20232110093401</v>
      </c>
      <c r="P102" s="12">
        <v>45166</v>
      </c>
      <c r="Q102" s="11">
        <f t="shared" si="1"/>
        <v>14</v>
      </c>
      <c r="R102" s="11">
        <f>NETWORKDAYS(N102,P102,AL102:AO102:AP102:AQ102:AR102:AS102:AT102:AU102:AV102:AW102:AX102:AY102)</f>
        <v>15</v>
      </c>
      <c r="S102" s="15" t="s">
        <v>65</v>
      </c>
      <c r="T102" s="9" t="s">
        <v>465</v>
      </c>
      <c r="U102" s="14">
        <v>45166</v>
      </c>
      <c r="V102" s="9" t="s">
        <v>67</v>
      </c>
      <c r="W102" s="9" t="s">
        <v>68</v>
      </c>
      <c r="X102" s="9" t="s">
        <v>69</v>
      </c>
      <c r="Y102" s="9" t="s">
        <v>69</v>
      </c>
      <c r="AL102" s="75">
        <v>44935</v>
      </c>
      <c r="AM102" s="75">
        <v>45005</v>
      </c>
      <c r="AN102" s="75">
        <v>45022</v>
      </c>
      <c r="AO102" s="75">
        <v>45023</v>
      </c>
      <c r="AP102" s="75">
        <v>45047</v>
      </c>
      <c r="AQ102" s="75">
        <v>45068</v>
      </c>
      <c r="AR102" s="75">
        <v>45089</v>
      </c>
      <c r="AS102" s="75">
        <v>45096</v>
      </c>
      <c r="AT102" s="75">
        <v>45110</v>
      </c>
      <c r="AU102" s="75">
        <v>45127</v>
      </c>
      <c r="AV102" s="75">
        <v>45145</v>
      </c>
      <c r="AW102" s="75">
        <v>45159</v>
      </c>
      <c r="AX102" s="75">
        <v>45215</v>
      </c>
      <c r="AY102" s="75">
        <v>45236</v>
      </c>
    </row>
    <row r="103" spans="1:51" s="22" customFormat="1" ht="24" hidden="1" customHeight="1" x14ac:dyDescent="0.25">
      <c r="A103" s="8" t="s">
        <v>25</v>
      </c>
      <c r="B103" s="9" t="s">
        <v>376</v>
      </c>
      <c r="C103" s="9" t="s">
        <v>57</v>
      </c>
      <c r="D103" s="64" t="s">
        <v>466</v>
      </c>
      <c r="E103" s="8" t="s">
        <v>396</v>
      </c>
      <c r="F103" s="9" t="s">
        <v>91</v>
      </c>
      <c r="G103" s="64" t="s">
        <v>467</v>
      </c>
      <c r="H103" s="64" t="s">
        <v>468</v>
      </c>
      <c r="I103" s="8" t="s">
        <v>53</v>
      </c>
      <c r="J103" s="8" t="s">
        <v>94</v>
      </c>
      <c r="K103" s="64" t="s">
        <v>145</v>
      </c>
      <c r="L103" s="9">
        <v>30</v>
      </c>
      <c r="M103" s="65" t="s">
        <v>469</v>
      </c>
      <c r="N103" s="66">
        <v>45146</v>
      </c>
      <c r="O103" s="11"/>
      <c r="P103" s="20">
        <v>45204</v>
      </c>
      <c r="Q103" s="11">
        <f t="shared" si="1"/>
        <v>41</v>
      </c>
      <c r="R103" s="11">
        <f>NETWORKDAYS(N103,P103,AL103:AO103:AP103:AQ103:AR103:AS103:AT103:AU103:AV103:AW103:AX103:AY103)</f>
        <v>42</v>
      </c>
      <c r="S103" s="21" t="s">
        <v>430</v>
      </c>
      <c r="T103" s="9"/>
      <c r="U103" s="14"/>
      <c r="V103" s="9"/>
      <c r="W103" s="9"/>
      <c r="X103" s="9"/>
      <c r="Y103" s="9"/>
      <c r="AL103" s="75">
        <v>44935</v>
      </c>
      <c r="AM103" s="75">
        <v>45005</v>
      </c>
      <c r="AN103" s="75">
        <v>45022</v>
      </c>
      <c r="AO103" s="75">
        <v>45023</v>
      </c>
      <c r="AP103" s="75">
        <v>45047</v>
      </c>
      <c r="AQ103" s="75">
        <v>45068</v>
      </c>
      <c r="AR103" s="75">
        <v>45089</v>
      </c>
      <c r="AS103" s="75">
        <v>45096</v>
      </c>
      <c r="AT103" s="75">
        <v>45110</v>
      </c>
      <c r="AU103" s="75">
        <v>45127</v>
      </c>
      <c r="AV103" s="75">
        <v>45145</v>
      </c>
      <c r="AW103" s="75">
        <v>45159</v>
      </c>
      <c r="AX103" s="75">
        <v>45215</v>
      </c>
      <c r="AY103" s="75">
        <v>45236</v>
      </c>
    </row>
    <row r="104" spans="1:51" s="22" customFormat="1" ht="24" hidden="1" customHeight="1" x14ac:dyDescent="0.25">
      <c r="A104" s="8" t="s">
        <v>25</v>
      </c>
      <c r="B104" s="9" t="s">
        <v>376</v>
      </c>
      <c r="C104" s="9" t="s">
        <v>73</v>
      </c>
      <c r="D104" s="64" t="s">
        <v>470</v>
      </c>
      <c r="E104" s="8" t="s">
        <v>29</v>
      </c>
      <c r="F104" s="9" t="s">
        <v>86</v>
      </c>
      <c r="G104" s="64" t="s">
        <v>471</v>
      </c>
      <c r="H104" s="64" t="s">
        <v>472</v>
      </c>
      <c r="I104" s="8" t="s">
        <v>53</v>
      </c>
      <c r="J104" s="8" t="s">
        <v>54</v>
      </c>
      <c r="K104" s="64" t="s">
        <v>88</v>
      </c>
      <c r="L104" s="9">
        <v>15</v>
      </c>
      <c r="M104" s="65" t="s">
        <v>473</v>
      </c>
      <c r="N104" s="66">
        <v>45146</v>
      </c>
      <c r="O104" s="11" t="s">
        <v>474</v>
      </c>
      <c r="P104" s="12">
        <v>45168</v>
      </c>
      <c r="Q104" s="11">
        <f t="shared" si="1"/>
        <v>15</v>
      </c>
      <c r="R104" s="11">
        <f>NETWORKDAYS(N104,P104,AL104:AO104:AP104:AQ104:AR104:AS104:AT104:AU104:AV104:AW104:AX104:AY104)</f>
        <v>16</v>
      </c>
      <c r="S104" s="15" t="s">
        <v>65</v>
      </c>
      <c r="T104" s="9" t="s">
        <v>475</v>
      </c>
      <c r="U104" s="14">
        <v>45175</v>
      </c>
      <c r="V104" s="9" t="s">
        <v>67</v>
      </c>
      <c r="W104" s="9" t="s">
        <v>68</v>
      </c>
      <c r="X104" s="9" t="s">
        <v>69</v>
      </c>
      <c r="Y104" s="9" t="s">
        <v>69</v>
      </c>
      <c r="AL104" s="75">
        <v>44935</v>
      </c>
      <c r="AM104" s="75">
        <v>45005</v>
      </c>
      <c r="AN104" s="75">
        <v>45022</v>
      </c>
      <c r="AO104" s="75">
        <v>45023</v>
      </c>
      <c r="AP104" s="75">
        <v>45047</v>
      </c>
      <c r="AQ104" s="75">
        <v>45068</v>
      </c>
      <c r="AR104" s="75">
        <v>45089</v>
      </c>
      <c r="AS104" s="75">
        <v>45096</v>
      </c>
      <c r="AT104" s="75">
        <v>45110</v>
      </c>
      <c r="AU104" s="75">
        <v>45127</v>
      </c>
      <c r="AV104" s="75">
        <v>45145</v>
      </c>
      <c r="AW104" s="75">
        <v>45159</v>
      </c>
      <c r="AX104" s="75">
        <v>45215</v>
      </c>
      <c r="AY104" s="75">
        <v>45236</v>
      </c>
    </row>
    <row r="105" spans="1:51" s="22" customFormat="1" ht="24" customHeight="1" x14ac:dyDescent="0.25">
      <c r="A105" s="8" t="s">
        <v>25</v>
      </c>
      <c r="B105" s="9" t="s">
        <v>376</v>
      </c>
      <c r="C105" s="8" t="s">
        <v>27</v>
      </c>
      <c r="D105" s="64" t="s">
        <v>476</v>
      </c>
      <c r="E105" s="8" t="s">
        <v>29</v>
      </c>
      <c r="F105" s="9" t="s">
        <v>86</v>
      </c>
      <c r="G105" s="64" t="s">
        <v>477</v>
      </c>
      <c r="H105" s="64" t="s">
        <v>310</v>
      </c>
      <c r="I105" s="8" t="s">
        <v>53</v>
      </c>
      <c r="J105" s="8" t="s">
        <v>54</v>
      </c>
      <c r="K105" s="64" t="s">
        <v>145</v>
      </c>
      <c r="L105" s="9">
        <v>30</v>
      </c>
      <c r="M105" s="65" t="s">
        <v>478</v>
      </c>
      <c r="N105" s="66">
        <v>45146</v>
      </c>
      <c r="O105" s="11">
        <v>20232110092991</v>
      </c>
      <c r="P105" s="12">
        <v>45160</v>
      </c>
      <c r="Q105" s="11">
        <f t="shared" si="1"/>
        <v>9</v>
      </c>
      <c r="R105" s="11">
        <f>NETWORKDAYS(N105,P105,AL105:AO105:AP105:AQ105:AR105:AS105:AT105:AU105:AV105:AW105:AX105:AY105)</f>
        <v>10</v>
      </c>
      <c r="S105" s="15" t="s">
        <v>65</v>
      </c>
      <c r="T105" s="9" t="s">
        <v>479</v>
      </c>
      <c r="U105" s="14">
        <v>45160</v>
      </c>
      <c r="V105" s="14" t="s">
        <v>67</v>
      </c>
      <c r="W105" s="9" t="s">
        <v>68</v>
      </c>
      <c r="X105" s="9" t="s">
        <v>69</v>
      </c>
      <c r="Y105" s="9" t="s">
        <v>69</v>
      </c>
      <c r="AL105" s="75">
        <v>44935</v>
      </c>
      <c r="AM105" s="75">
        <v>45005</v>
      </c>
      <c r="AN105" s="75">
        <v>45022</v>
      </c>
      <c r="AO105" s="75">
        <v>45023</v>
      </c>
      <c r="AP105" s="75">
        <v>45047</v>
      </c>
      <c r="AQ105" s="75">
        <v>45068</v>
      </c>
      <c r="AR105" s="75">
        <v>45089</v>
      </c>
      <c r="AS105" s="75">
        <v>45096</v>
      </c>
      <c r="AT105" s="75">
        <v>45110</v>
      </c>
      <c r="AU105" s="75">
        <v>45127</v>
      </c>
      <c r="AV105" s="75">
        <v>45145</v>
      </c>
      <c r="AW105" s="75">
        <v>45159</v>
      </c>
      <c r="AX105" s="75">
        <v>45215</v>
      </c>
      <c r="AY105" s="75">
        <v>45236</v>
      </c>
    </row>
    <row r="106" spans="1:51" s="22" customFormat="1" ht="24" hidden="1" customHeight="1" x14ac:dyDescent="0.25">
      <c r="A106" s="8" t="s">
        <v>25</v>
      </c>
      <c r="B106" s="9" t="s">
        <v>376</v>
      </c>
      <c r="C106" s="9" t="s">
        <v>208</v>
      </c>
      <c r="D106" s="64" t="s">
        <v>480</v>
      </c>
      <c r="E106" s="8" t="s">
        <v>80</v>
      </c>
      <c r="F106" s="9" t="s">
        <v>86</v>
      </c>
      <c r="G106" s="64" t="s">
        <v>481</v>
      </c>
      <c r="H106" s="64" t="s">
        <v>482</v>
      </c>
      <c r="I106" s="8" t="s">
        <v>53</v>
      </c>
      <c r="J106" s="8" t="s">
        <v>63</v>
      </c>
      <c r="K106" s="64" t="s">
        <v>145</v>
      </c>
      <c r="L106" s="9">
        <v>30</v>
      </c>
      <c r="M106" s="65" t="s">
        <v>483</v>
      </c>
      <c r="N106" s="66">
        <v>45146</v>
      </c>
      <c r="O106" s="11" t="s">
        <v>484</v>
      </c>
      <c r="P106" s="20">
        <v>45204</v>
      </c>
      <c r="Q106" s="11">
        <f t="shared" si="1"/>
        <v>41</v>
      </c>
      <c r="R106" s="11">
        <f>NETWORKDAYS(N106,P106,AL106:AO106:AP106:AQ106:AR106:AS106:AT106:AU106:AV106:AW106:AX106:AY106)</f>
        <v>42</v>
      </c>
      <c r="S106" s="13" t="s">
        <v>37</v>
      </c>
      <c r="T106" s="9" t="s">
        <v>485</v>
      </c>
      <c r="U106" s="14">
        <v>45187</v>
      </c>
      <c r="V106" s="9"/>
      <c r="W106" s="9"/>
      <c r="X106" s="9"/>
      <c r="Y106" s="9" t="s">
        <v>486</v>
      </c>
      <c r="AL106" s="75">
        <v>44935</v>
      </c>
      <c r="AM106" s="75">
        <v>45005</v>
      </c>
      <c r="AN106" s="75">
        <v>45022</v>
      </c>
      <c r="AO106" s="75">
        <v>45023</v>
      </c>
      <c r="AP106" s="75">
        <v>45047</v>
      </c>
      <c r="AQ106" s="75">
        <v>45068</v>
      </c>
      <c r="AR106" s="75">
        <v>45089</v>
      </c>
      <c r="AS106" s="75">
        <v>45096</v>
      </c>
      <c r="AT106" s="75">
        <v>45110</v>
      </c>
      <c r="AU106" s="75">
        <v>45127</v>
      </c>
      <c r="AV106" s="75">
        <v>45145</v>
      </c>
      <c r="AW106" s="75">
        <v>45159</v>
      </c>
      <c r="AX106" s="75">
        <v>45215</v>
      </c>
      <c r="AY106" s="75">
        <v>45236</v>
      </c>
    </row>
    <row r="107" spans="1:51" s="22" customFormat="1" ht="24" hidden="1" customHeight="1" x14ac:dyDescent="0.25">
      <c r="A107" s="8" t="s">
        <v>25</v>
      </c>
      <c r="B107" s="9" t="s">
        <v>376</v>
      </c>
      <c r="C107" s="9" t="s">
        <v>208</v>
      </c>
      <c r="D107" s="64" t="s">
        <v>487</v>
      </c>
      <c r="E107" s="8" t="s">
        <v>396</v>
      </c>
      <c r="F107" s="9" t="s">
        <v>86</v>
      </c>
      <c r="G107" s="64" t="s">
        <v>488</v>
      </c>
      <c r="H107" s="64" t="s">
        <v>310</v>
      </c>
      <c r="I107" s="8" t="s">
        <v>53</v>
      </c>
      <c r="J107" s="8" t="s">
        <v>54</v>
      </c>
      <c r="K107" s="64" t="s">
        <v>55</v>
      </c>
      <c r="L107" s="9">
        <v>15</v>
      </c>
      <c r="M107" s="65" t="s">
        <v>489</v>
      </c>
      <c r="N107" s="66">
        <v>45146</v>
      </c>
      <c r="O107" s="11">
        <v>20232110092871</v>
      </c>
      <c r="P107" s="12">
        <v>45149</v>
      </c>
      <c r="Q107" s="11">
        <f t="shared" si="1"/>
        <v>3</v>
      </c>
      <c r="R107" s="11">
        <f>NETWORKDAYS(N107,P107,AL107:AO107:AP107:AQ107:AR107:AS107:AT107:AU107:AV107:AW107:AX107:AY107)</f>
        <v>4</v>
      </c>
      <c r="S107" s="15" t="s">
        <v>65</v>
      </c>
      <c r="T107" s="9" t="s">
        <v>490</v>
      </c>
      <c r="U107" s="14">
        <v>45149</v>
      </c>
      <c r="V107" s="9" t="s">
        <v>67</v>
      </c>
      <c r="W107" s="9" t="s">
        <v>68</v>
      </c>
      <c r="X107" s="9" t="s">
        <v>69</v>
      </c>
      <c r="Y107" s="9" t="s">
        <v>69</v>
      </c>
      <c r="AL107" s="75">
        <v>44935</v>
      </c>
      <c r="AM107" s="75">
        <v>45005</v>
      </c>
      <c r="AN107" s="75">
        <v>45022</v>
      </c>
      <c r="AO107" s="75">
        <v>45023</v>
      </c>
      <c r="AP107" s="75">
        <v>45047</v>
      </c>
      <c r="AQ107" s="75">
        <v>45068</v>
      </c>
      <c r="AR107" s="75">
        <v>45089</v>
      </c>
      <c r="AS107" s="75">
        <v>45096</v>
      </c>
      <c r="AT107" s="75">
        <v>45110</v>
      </c>
      <c r="AU107" s="75">
        <v>45127</v>
      </c>
      <c r="AV107" s="75">
        <v>45145</v>
      </c>
      <c r="AW107" s="75">
        <v>45159</v>
      </c>
      <c r="AX107" s="75">
        <v>45215</v>
      </c>
      <c r="AY107" s="75">
        <v>45236</v>
      </c>
    </row>
    <row r="108" spans="1:51" s="22" customFormat="1" ht="24" hidden="1" customHeight="1" x14ac:dyDescent="0.25">
      <c r="A108" s="8" t="s">
        <v>25</v>
      </c>
      <c r="B108" s="9" t="s">
        <v>376</v>
      </c>
      <c r="C108" s="9" t="s">
        <v>148</v>
      </c>
      <c r="D108" s="64" t="s">
        <v>491</v>
      </c>
      <c r="E108" s="8" t="s">
        <v>396</v>
      </c>
      <c r="F108" s="9" t="s">
        <v>91</v>
      </c>
      <c r="G108" s="64" t="s">
        <v>492</v>
      </c>
      <c r="H108" s="64" t="s">
        <v>493</v>
      </c>
      <c r="I108" s="8" t="s">
        <v>53</v>
      </c>
      <c r="J108" s="8" t="s">
        <v>94</v>
      </c>
      <c r="K108" s="64" t="s">
        <v>88</v>
      </c>
      <c r="L108" s="9">
        <v>15</v>
      </c>
      <c r="M108" s="65" t="s">
        <v>494</v>
      </c>
      <c r="N108" s="66">
        <v>45147</v>
      </c>
      <c r="O108" s="11" t="s">
        <v>69</v>
      </c>
      <c r="P108" s="20">
        <v>45204</v>
      </c>
      <c r="Q108" s="11">
        <f t="shared" si="1"/>
        <v>40</v>
      </c>
      <c r="R108" s="11">
        <f>NETWORKDAYS(N108,P108,AL108:AO108:AP108:AQ108:AR108:AS108:AT108:AU108:AV108:AW108:AX108:AY108)</f>
        <v>41</v>
      </c>
      <c r="S108" s="13" t="s">
        <v>37</v>
      </c>
      <c r="T108" s="9" t="s">
        <v>495</v>
      </c>
      <c r="U108" s="14">
        <v>45189</v>
      </c>
      <c r="V108" s="9" t="s">
        <v>496</v>
      </c>
      <c r="W108" s="9" t="s">
        <v>497</v>
      </c>
      <c r="X108" s="9" t="s">
        <v>69</v>
      </c>
      <c r="Y108" s="9" t="s">
        <v>498</v>
      </c>
      <c r="AL108" s="75">
        <v>44935</v>
      </c>
      <c r="AM108" s="75">
        <v>45005</v>
      </c>
      <c r="AN108" s="75">
        <v>45022</v>
      </c>
      <c r="AO108" s="75">
        <v>45023</v>
      </c>
      <c r="AP108" s="75">
        <v>45047</v>
      </c>
      <c r="AQ108" s="75">
        <v>45068</v>
      </c>
      <c r="AR108" s="75">
        <v>45089</v>
      </c>
      <c r="AS108" s="75">
        <v>45096</v>
      </c>
      <c r="AT108" s="75">
        <v>45110</v>
      </c>
      <c r="AU108" s="75">
        <v>45127</v>
      </c>
      <c r="AV108" s="75">
        <v>45145</v>
      </c>
      <c r="AW108" s="75">
        <v>45159</v>
      </c>
      <c r="AX108" s="75">
        <v>45215</v>
      </c>
      <c r="AY108" s="75">
        <v>45236</v>
      </c>
    </row>
    <row r="109" spans="1:51" s="22" customFormat="1" ht="24" hidden="1" customHeight="1" x14ac:dyDescent="0.25">
      <c r="A109" s="8" t="s">
        <v>25</v>
      </c>
      <c r="B109" s="9" t="s">
        <v>376</v>
      </c>
      <c r="C109" s="9" t="s">
        <v>161</v>
      </c>
      <c r="D109" s="64" t="s">
        <v>499</v>
      </c>
      <c r="E109" s="8" t="s">
        <v>29</v>
      </c>
      <c r="F109" s="9" t="s">
        <v>155</v>
      </c>
      <c r="G109" s="64" t="s">
        <v>500</v>
      </c>
      <c r="H109" s="64" t="s">
        <v>82</v>
      </c>
      <c r="I109" s="8" t="s">
        <v>53</v>
      </c>
      <c r="J109" s="8" t="s">
        <v>63</v>
      </c>
      <c r="K109" s="64" t="s">
        <v>55</v>
      </c>
      <c r="L109" s="9">
        <v>15</v>
      </c>
      <c r="M109" s="65" t="s">
        <v>501</v>
      </c>
      <c r="N109" s="66">
        <v>45147</v>
      </c>
      <c r="O109" s="11" t="s">
        <v>502</v>
      </c>
      <c r="P109" s="12">
        <v>45177</v>
      </c>
      <c r="Q109" s="11">
        <f t="shared" si="1"/>
        <v>21</v>
      </c>
      <c r="R109" s="11">
        <f>NETWORKDAYS(N109,P109,AL109:AO109:AP109:AQ109:AR109:AS109:AT109:AU109:AV109:AW109:AX109:AY109)</f>
        <v>22</v>
      </c>
      <c r="S109" s="21" t="s">
        <v>430</v>
      </c>
      <c r="T109" s="9" t="s">
        <v>503</v>
      </c>
      <c r="U109" s="14">
        <v>45177</v>
      </c>
      <c r="V109" s="9" t="s">
        <v>67</v>
      </c>
      <c r="W109" s="9" t="s">
        <v>68</v>
      </c>
      <c r="X109" s="9" t="s">
        <v>69</v>
      </c>
      <c r="Y109" s="9" t="s">
        <v>69</v>
      </c>
      <c r="AL109" s="75">
        <v>44935</v>
      </c>
      <c r="AM109" s="75">
        <v>45005</v>
      </c>
      <c r="AN109" s="75">
        <v>45022</v>
      </c>
      <c r="AO109" s="75">
        <v>45023</v>
      </c>
      <c r="AP109" s="75">
        <v>45047</v>
      </c>
      <c r="AQ109" s="75">
        <v>45068</v>
      </c>
      <c r="AR109" s="75">
        <v>45089</v>
      </c>
      <c r="AS109" s="75">
        <v>45096</v>
      </c>
      <c r="AT109" s="75">
        <v>45110</v>
      </c>
      <c r="AU109" s="75">
        <v>45127</v>
      </c>
      <c r="AV109" s="75">
        <v>45145</v>
      </c>
      <c r="AW109" s="75">
        <v>45159</v>
      </c>
      <c r="AX109" s="75">
        <v>45215</v>
      </c>
      <c r="AY109" s="75">
        <v>45236</v>
      </c>
    </row>
    <row r="110" spans="1:51" s="22" customFormat="1" ht="24" hidden="1" customHeight="1" x14ac:dyDescent="0.25">
      <c r="A110" s="8" t="s">
        <v>25</v>
      </c>
      <c r="B110" s="9" t="s">
        <v>376</v>
      </c>
      <c r="C110" s="9" t="s">
        <v>131</v>
      </c>
      <c r="D110" s="64" t="s">
        <v>504</v>
      </c>
      <c r="E110" s="8" t="s">
        <v>29</v>
      </c>
      <c r="F110" s="9" t="s">
        <v>30</v>
      </c>
      <c r="G110" s="64" t="s">
        <v>505</v>
      </c>
      <c r="H110" s="64" t="s">
        <v>445</v>
      </c>
      <c r="I110" s="8" t="s">
        <v>53</v>
      </c>
      <c r="J110" s="64" t="s">
        <v>135</v>
      </c>
      <c r="K110" s="64" t="s">
        <v>121</v>
      </c>
      <c r="L110" s="9">
        <v>10</v>
      </c>
      <c r="M110" s="65" t="s">
        <v>506</v>
      </c>
      <c r="N110" s="66">
        <v>45147</v>
      </c>
      <c r="O110" s="11">
        <v>20232120093521</v>
      </c>
      <c r="P110" s="20">
        <v>45204</v>
      </c>
      <c r="Q110" s="11">
        <f t="shared" si="1"/>
        <v>40</v>
      </c>
      <c r="R110" s="11">
        <f>NETWORKDAYS(N110,P110,AL110:AO110:AP110:AQ110:AR110:AS110:AT110:AU110:AV110:AW110:AX110:AY110)</f>
        <v>41</v>
      </c>
      <c r="S110" s="13" t="s">
        <v>37</v>
      </c>
      <c r="T110" s="9" t="s">
        <v>507</v>
      </c>
      <c r="U110" s="14"/>
      <c r="V110" s="9"/>
      <c r="W110" s="9"/>
      <c r="X110" s="9"/>
      <c r="Y110" s="9" t="s">
        <v>448</v>
      </c>
      <c r="AL110" s="75">
        <v>44935</v>
      </c>
      <c r="AM110" s="75">
        <v>45005</v>
      </c>
      <c r="AN110" s="75">
        <v>45022</v>
      </c>
      <c r="AO110" s="75">
        <v>45023</v>
      </c>
      <c r="AP110" s="75">
        <v>45047</v>
      </c>
      <c r="AQ110" s="75">
        <v>45068</v>
      </c>
      <c r="AR110" s="75">
        <v>45089</v>
      </c>
      <c r="AS110" s="75">
        <v>45096</v>
      </c>
      <c r="AT110" s="75">
        <v>45110</v>
      </c>
      <c r="AU110" s="75">
        <v>45127</v>
      </c>
      <c r="AV110" s="75">
        <v>45145</v>
      </c>
      <c r="AW110" s="75">
        <v>45159</v>
      </c>
      <c r="AX110" s="75">
        <v>45215</v>
      </c>
      <c r="AY110" s="75">
        <v>45236</v>
      </c>
    </row>
    <row r="111" spans="1:51" s="22" customFormat="1" ht="24" hidden="1" customHeight="1" x14ac:dyDescent="0.25">
      <c r="A111" s="8" t="s">
        <v>25</v>
      </c>
      <c r="B111" s="9" t="s">
        <v>376</v>
      </c>
      <c r="C111" s="9" t="s">
        <v>127</v>
      </c>
      <c r="D111" s="64" t="s">
        <v>508</v>
      </c>
      <c r="E111" s="8" t="s">
        <v>29</v>
      </c>
      <c r="F111" s="9" t="s">
        <v>86</v>
      </c>
      <c r="G111" s="64" t="s">
        <v>509</v>
      </c>
      <c r="H111" s="64" t="s">
        <v>472</v>
      </c>
      <c r="I111" s="8" t="s">
        <v>53</v>
      </c>
      <c r="J111" s="8" t="s">
        <v>54</v>
      </c>
      <c r="K111" s="64" t="s">
        <v>88</v>
      </c>
      <c r="L111" s="9">
        <v>15</v>
      </c>
      <c r="M111" s="65" t="s">
        <v>510</v>
      </c>
      <c r="N111" s="66">
        <v>45147</v>
      </c>
      <c r="O111" s="11">
        <v>20232110093781</v>
      </c>
      <c r="P111" s="12">
        <v>45170</v>
      </c>
      <c r="Q111" s="11">
        <f t="shared" si="1"/>
        <v>16</v>
      </c>
      <c r="R111" s="11">
        <f>NETWORKDAYS(N111,P111,AL111:AO111:AP111:AQ111:AR111:AS111:AT111:AU111:AV111:AW111:AX111:AY111)</f>
        <v>17</v>
      </c>
      <c r="S111" s="21" t="s">
        <v>430</v>
      </c>
      <c r="T111" s="9" t="s">
        <v>511</v>
      </c>
      <c r="U111" s="14">
        <v>45175</v>
      </c>
      <c r="V111" s="9" t="s">
        <v>67</v>
      </c>
      <c r="W111" s="9" t="s">
        <v>68</v>
      </c>
      <c r="X111" s="9" t="s">
        <v>69</v>
      </c>
      <c r="Y111" s="9" t="s">
        <v>69</v>
      </c>
      <c r="AL111" s="75">
        <v>44935</v>
      </c>
      <c r="AM111" s="75">
        <v>45005</v>
      </c>
      <c r="AN111" s="75">
        <v>45022</v>
      </c>
      <c r="AO111" s="75">
        <v>45023</v>
      </c>
      <c r="AP111" s="75">
        <v>45047</v>
      </c>
      <c r="AQ111" s="75">
        <v>45068</v>
      </c>
      <c r="AR111" s="75">
        <v>45089</v>
      </c>
      <c r="AS111" s="75">
        <v>45096</v>
      </c>
      <c r="AT111" s="75">
        <v>45110</v>
      </c>
      <c r="AU111" s="75">
        <v>45127</v>
      </c>
      <c r="AV111" s="75">
        <v>45145</v>
      </c>
      <c r="AW111" s="75">
        <v>45159</v>
      </c>
      <c r="AX111" s="75">
        <v>45215</v>
      </c>
      <c r="AY111" s="75">
        <v>45236</v>
      </c>
    </row>
    <row r="112" spans="1:51" s="22" customFormat="1" ht="24" customHeight="1" x14ac:dyDescent="0.25">
      <c r="A112" s="8" t="s">
        <v>25</v>
      </c>
      <c r="B112" s="9" t="s">
        <v>376</v>
      </c>
      <c r="C112" s="8" t="s">
        <v>27</v>
      </c>
      <c r="D112" s="64" t="s">
        <v>476</v>
      </c>
      <c r="E112" s="8" t="s">
        <v>29</v>
      </c>
      <c r="F112" s="9" t="s">
        <v>86</v>
      </c>
      <c r="G112" s="64" t="s">
        <v>512</v>
      </c>
      <c r="H112" s="64" t="s">
        <v>310</v>
      </c>
      <c r="I112" s="8" t="s">
        <v>53</v>
      </c>
      <c r="J112" s="8" t="s">
        <v>54</v>
      </c>
      <c r="K112" s="64" t="s">
        <v>88</v>
      </c>
      <c r="L112" s="9">
        <v>15</v>
      </c>
      <c r="M112" s="65" t="s">
        <v>513</v>
      </c>
      <c r="N112" s="66">
        <v>45148</v>
      </c>
      <c r="O112" s="11">
        <v>20232110093411</v>
      </c>
      <c r="P112" s="12">
        <v>45166</v>
      </c>
      <c r="Q112" s="11">
        <f t="shared" si="1"/>
        <v>11</v>
      </c>
      <c r="R112" s="11">
        <f>NETWORKDAYS(N112,P112,AL112:AO112:AP112:AQ112:AR112:AS112:AT112:AU112:AV112:AW112:AX112:AY112)</f>
        <v>12</v>
      </c>
      <c r="S112" s="15" t="s">
        <v>65</v>
      </c>
      <c r="T112" s="9" t="s">
        <v>514</v>
      </c>
      <c r="U112" s="14">
        <v>45166</v>
      </c>
      <c r="V112" s="9" t="s">
        <v>67</v>
      </c>
      <c r="W112" s="9" t="s">
        <v>68</v>
      </c>
      <c r="X112" s="9" t="s">
        <v>69</v>
      </c>
      <c r="Y112" s="9" t="s">
        <v>69</v>
      </c>
      <c r="AL112" s="75">
        <v>44935</v>
      </c>
      <c r="AM112" s="75">
        <v>45005</v>
      </c>
      <c r="AN112" s="75">
        <v>45022</v>
      </c>
      <c r="AO112" s="75">
        <v>45023</v>
      </c>
      <c r="AP112" s="75">
        <v>45047</v>
      </c>
      <c r="AQ112" s="75">
        <v>45068</v>
      </c>
      <c r="AR112" s="75">
        <v>45089</v>
      </c>
      <c r="AS112" s="75">
        <v>45096</v>
      </c>
      <c r="AT112" s="75">
        <v>45110</v>
      </c>
      <c r="AU112" s="75">
        <v>45127</v>
      </c>
      <c r="AV112" s="75">
        <v>45145</v>
      </c>
      <c r="AW112" s="75">
        <v>45159</v>
      </c>
      <c r="AX112" s="75">
        <v>45215</v>
      </c>
      <c r="AY112" s="75">
        <v>45236</v>
      </c>
    </row>
    <row r="113" spans="1:51" s="22" customFormat="1" ht="24" hidden="1" customHeight="1" x14ac:dyDescent="0.25">
      <c r="A113" s="8" t="s">
        <v>25</v>
      </c>
      <c r="B113" s="9" t="s">
        <v>376</v>
      </c>
      <c r="C113" s="9" t="s">
        <v>57</v>
      </c>
      <c r="D113" s="64" t="s">
        <v>515</v>
      </c>
      <c r="E113" s="8" t="s">
        <v>396</v>
      </c>
      <c r="F113" s="9" t="s">
        <v>60</v>
      </c>
      <c r="G113" s="64" t="s">
        <v>516</v>
      </c>
      <c r="H113" s="64" t="s">
        <v>82</v>
      </c>
      <c r="I113" s="8" t="s">
        <v>53</v>
      </c>
      <c r="J113" s="8" t="s">
        <v>63</v>
      </c>
      <c r="K113" s="64" t="s">
        <v>55</v>
      </c>
      <c r="L113" s="9">
        <v>15</v>
      </c>
      <c r="M113" s="65" t="s">
        <v>517</v>
      </c>
      <c r="N113" s="66">
        <v>45148</v>
      </c>
      <c r="O113" s="11" t="s">
        <v>518</v>
      </c>
      <c r="P113" s="12">
        <v>45163</v>
      </c>
      <c r="Q113" s="11">
        <f t="shared" si="1"/>
        <v>10</v>
      </c>
      <c r="R113" s="11">
        <f>NETWORKDAYS(N113,P113,AL113:AO113:AP113:AQ113:AR113:AS113:AT113:AU113:AV113:AW113:AX113:AY113)</f>
        <v>11</v>
      </c>
      <c r="S113" s="15" t="s">
        <v>65</v>
      </c>
      <c r="T113" s="9" t="s">
        <v>519</v>
      </c>
      <c r="U113" s="14">
        <v>45173</v>
      </c>
      <c r="V113" s="9" t="s">
        <v>67</v>
      </c>
      <c r="W113" s="9" t="s">
        <v>68</v>
      </c>
      <c r="X113" s="9" t="s">
        <v>69</v>
      </c>
      <c r="Y113" s="9" t="s">
        <v>69</v>
      </c>
      <c r="AL113" s="75">
        <v>44935</v>
      </c>
      <c r="AM113" s="75">
        <v>45005</v>
      </c>
      <c r="AN113" s="75">
        <v>45022</v>
      </c>
      <c r="AO113" s="75">
        <v>45023</v>
      </c>
      <c r="AP113" s="75">
        <v>45047</v>
      </c>
      <c r="AQ113" s="75">
        <v>45068</v>
      </c>
      <c r="AR113" s="75">
        <v>45089</v>
      </c>
      <c r="AS113" s="75">
        <v>45096</v>
      </c>
      <c r="AT113" s="75">
        <v>45110</v>
      </c>
      <c r="AU113" s="75">
        <v>45127</v>
      </c>
      <c r="AV113" s="75">
        <v>45145</v>
      </c>
      <c r="AW113" s="75">
        <v>45159</v>
      </c>
      <c r="AX113" s="75">
        <v>45215</v>
      </c>
      <c r="AY113" s="75">
        <v>45236</v>
      </c>
    </row>
    <row r="114" spans="1:51" s="22" customFormat="1" ht="24" customHeight="1" x14ac:dyDescent="0.25">
      <c r="A114" s="8" t="s">
        <v>25</v>
      </c>
      <c r="B114" s="9" t="s">
        <v>376</v>
      </c>
      <c r="C114" s="8" t="s">
        <v>27</v>
      </c>
      <c r="D114" s="64" t="s">
        <v>520</v>
      </c>
      <c r="E114" s="8" t="s">
        <v>29</v>
      </c>
      <c r="F114" s="9" t="s">
        <v>86</v>
      </c>
      <c r="G114" s="64" t="s">
        <v>521</v>
      </c>
      <c r="H114" s="64" t="s">
        <v>522</v>
      </c>
      <c r="I114" s="8" t="s">
        <v>53</v>
      </c>
      <c r="J114" s="8" t="s">
        <v>94</v>
      </c>
      <c r="K114" s="64" t="s">
        <v>88</v>
      </c>
      <c r="L114" s="9">
        <v>15</v>
      </c>
      <c r="M114" s="65" t="s">
        <v>523</v>
      </c>
      <c r="N114" s="66">
        <v>45148</v>
      </c>
      <c r="O114" s="11" t="s">
        <v>69</v>
      </c>
      <c r="P114" s="12">
        <v>45149</v>
      </c>
      <c r="Q114" s="11">
        <f t="shared" si="1"/>
        <v>1</v>
      </c>
      <c r="R114" s="11">
        <f>NETWORKDAYS(N114,P114,AL114:AO114:AP114:AQ114:AR114:AS114:AT114:AU114:AV114:AW114:AX114:AY114)</f>
        <v>2</v>
      </c>
      <c r="S114" s="15" t="s">
        <v>65</v>
      </c>
      <c r="T114" s="9" t="s">
        <v>524</v>
      </c>
      <c r="U114" s="14" t="s">
        <v>69</v>
      </c>
      <c r="V114" s="9" t="s">
        <v>69</v>
      </c>
      <c r="W114" s="9" t="s">
        <v>68</v>
      </c>
      <c r="X114" s="9" t="s">
        <v>69</v>
      </c>
      <c r="Y114" s="9" t="s">
        <v>525</v>
      </c>
      <c r="AL114" s="75">
        <v>44935</v>
      </c>
      <c r="AM114" s="75">
        <v>45005</v>
      </c>
      <c r="AN114" s="75">
        <v>45022</v>
      </c>
      <c r="AO114" s="75">
        <v>45023</v>
      </c>
      <c r="AP114" s="75">
        <v>45047</v>
      </c>
      <c r="AQ114" s="75">
        <v>45068</v>
      </c>
      <c r="AR114" s="75">
        <v>45089</v>
      </c>
      <c r="AS114" s="75">
        <v>45096</v>
      </c>
      <c r="AT114" s="75">
        <v>45110</v>
      </c>
      <c r="AU114" s="75">
        <v>45127</v>
      </c>
      <c r="AV114" s="75">
        <v>45145</v>
      </c>
      <c r="AW114" s="75">
        <v>45159</v>
      </c>
      <c r="AX114" s="75">
        <v>45215</v>
      </c>
      <c r="AY114" s="75">
        <v>45236</v>
      </c>
    </row>
    <row r="115" spans="1:51" s="22" customFormat="1" ht="24" hidden="1" customHeight="1" x14ac:dyDescent="0.25">
      <c r="A115" s="8" t="s">
        <v>25</v>
      </c>
      <c r="B115" s="9" t="s">
        <v>376</v>
      </c>
      <c r="C115" s="9" t="s">
        <v>526</v>
      </c>
      <c r="D115" s="64" t="s">
        <v>527</v>
      </c>
      <c r="E115" s="8" t="s">
        <v>396</v>
      </c>
      <c r="F115" s="9" t="s">
        <v>86</v>
      </c>
      <c r="G115" s="64" t="s">
        <v>528</v>
      </c>
      <c r="H115" s="64" t="s">
        <v>529</v>
      </c>
      <c r="I115" s="8" t="s">
        <v>53</v>
      </c>
      <c r="J115" s="8" t="s">
        <v>54</v>
      </c>
      <c r="K115" s="64" t="s">
        <v>55</v>
      </c>
      <c r="L115" s="9">
        <v>15</v>
      </c>
      <c r="M115" s="65" t="s">
        <v>530</v>
      </c>
      <c r="N115" s="66">
        <v>45148</v>
      </c>
      <c r="O115" s="11" t="s">
        <v>531</v>
      </c>
      <c r="P115" s="12">
        <v>45163</v>
      </c>
      <c r="Q115" s="11">
        <f t="shared" si="1"/>
        <v>10</v>
      </c>
      <c r="R115" s="11">
        <f>NETWORKDAYS(N115,P115,AL115:AO115:AP115:AQ115:AR115:AS115:AT115:AU115:AV115:AW115:AX115:AY115)</f>
        <v>11</v>
      </c>
      <c r="S115" s="15" t="s">
        <v>65</v>
      </c>
      <c r="T115" s="9" t="s">
        <v>532</v>
      </c>
      <c r="U115" s="14">
        <v>45163</v>
      </c>
      <c r="V115" s="9" t="s">
        <v>67</v>
      </c>
      <c r="W115" s="9" t="s">
        <v>68</v>
      </c>
      <c r="X115" s="9" t="s">
        <v>69</v>
      </c>
      <c r="Y115" s="9" t="s">
        <v>69</v>
      </c>
      <c r="AL115" s="75">
        <v>44935</v>
      </c>
      <c r="AM115" s="75">
        <v>45005</v>
      </c>
      <c r="AN115" s="75">
        <v>45022</v>
      </c>
      <c r="AO115" s="75">
        <v>45023</v>
      </c>
      <c r="AP115" s="75">
        <v>45047</v>
      </c>
      <c r="AQ115" s="75">
        <v>45068</v>
      </c>
      <c r="AR115" s="75">
        <v>45089</v>
      </c>
      <c r="AS115" s="75">
        <v>45096</v>
      </c>
      <c r="AT115" s="75">
        <v>45110</v>
      </c>
      <c r="AU115" s="75">
        <v>45127</v>
      </c>
      <c r="AV115" s="75">
        <v>45145</v>
      </c>
      <c r="AW115" s="75">
        <v>45159</v>
      </c>
      <c r="AX115" s="75">
        <v>45215</v>
      </c>
      <c r="AY115" s="75">
        <v>45236</v>
      </c>
    </row>
    <row r="116" spans="1:51" s="22" customFormat="1" ht="24" customHeight="1" x14ac:dyDescent="0.25">
      <c r="A116" s="8" t="s">
        <v>25</v>
      </c>
      <c r="B116" s="9" t="s">
        <v>376</v>
      </c>
      <c r="C116" s="8" t="s">
        <v>27</v>
      </c>
      <c r="D116" s="64" t="s">
        <v>533</v>
      </c>
      <c r="E116" s="8" t="s">
        <v>80</v>
      </c>
      <c r="F116" s="9" t="s">
        <v>40</v>
      </c>
      <c r="G116" s="64" t="s">
        <v>534</v>
      </c>
      <c r="H116" s="64" t="s">
        <v>411</v>
      </c>
      <c r="I116" s="8" t="s">
        <v>33</v>
      </c>
      <c r="J116" s="64" t="s">
        <v>181</v>
      </c>
      <c r="K116" s="64" t="s">
        <v>121</v>
      </c>
      <c r="L116" s="9">
        <v>10</v>
      </c>
      <c r="M116" s="65" t="s">
        <v>535</v>
      </c>
      <c r="N116" s="66">
        <v>45148</v>
      </c>
      <c r="O116" s="11"/>
      <c r="P116" s="20">
        <v>45204</v>
      </c>
      <c r="Q116" s="11">
        <f t="shared" si="1"/>
        <v>39</v>
      </c>
      <c r="R116" s="11">
        <f>NETWORKDAYS(N116,P116,AL116:AO116:AP116:AQ116:AR116:AS116:AT116:AU116:AV116:AW116:AX116:AY116)</f>
        <v>40</v>
      </c>
      <c r="S116" s="13" t="s">
        <v>37</v>
      </c>
      <c r="T116" s="9"/>
      <c r="U116" s="14"/>
      <c r="V116" s="9"/>
      <c r="W116" s="9"/>
      <c r="X116" s="9"/>
      <c r="Y116" s="9"/>
      <c r="AL116" s="75">
        <v>44935</v>
      </c>
      <c r="AM116" s="75">
        <v>45005</v>
      </c>
      <c r="AN116" s="75">
        <v>45022</v>
      </c>
      <c r="AO116" s="75">
        <v>45023</v>
      </c>
      <c r="AP116" s="75">
        <v>45047</v>
      </c>
      <c r="AQ116" s="75">
        <v>45068</v>
      </c>
      <c r="AR116" s="75">
        <v>45089</v>
      </c>
      <c r="AS116" s="75">
        <v>45096</v>
      </c>
      <c r="AT116" s="75">
        <v>45110</v>
      </c>
      <c r="AU116" s="75">
        <v>45127</v>
      </c>
      <c r="AV116" s="75">
        <v>45145</v>
      </c>
      <c r="AW116" s="75">
        <v>45159</v>
      </c>
      <c r="AX116" s="75">
        <v>45215</v>
      </c>
      <c r="AY116" s="75">
        <v>45236</v>
      </c>
    </row>
    <row r="117" spans="1:51" s="22" customFormat="1" ht="24" hidden="1" customHeight="1" x14ac:dyDescent="0.25">
      <c r="A117" s="8" t="s">
        <v>25</v>
      </c>
      <c r="B117" s="9" t="s">
        <v>376</v>
      </c>
      <c r="C117" s="9" t="s">
        <v>360</v>
      </c>
      <c r="D117" s="64" t="s">
        <v>536</v>
      </c>
      <c r="E117" s="22" t="s">
        <v>396</v>
      </c>
      <c r="F117" s="9" t="s">
        <v>86</v>
      </c>
      <c r="G117" s="64" t="s">
        <v>537</v>
      </c>
      <c r="H117" s="64" t="s">
        <v>310</v>
      </c>
      <c r="I117" s="8" t="s">
        <v>53</v>
      </c>
      <c r="J117" s="8" t="s">
        <v>54</v>
      </c>
      <c r="K117" s="64" t="s">
        <v>55</v>
      </c>
      <c r="L117" s="9">
        <v>15</v>
      </c>
      <c r="M117" s="65" t="s">
        <v>538</v>
      </c>
      <c r="N117" s="66">
        <v>45148</v>
      </c>
      <c r="O117" s="11">
        <v>20232110093351</v>
      </c>
      <c r="P117" s="12">
        <v>45166</v>
      </c>
      <c r="Q117" s="11">
        <f t="shared" si="1"/>
        <v>11</v>
      </c>
      <c r="R117" s="11">
        <f>NETWORKDAYS(N117,P117,AL117:AO117:AP117:AQ117:AR117:AS117:AT117:AU117:AV117:AW117:AX117:AY117)</f>
        <v>12</v>
      </c>
      <c r="S117" s="15" t="s">
        <v>65</v>
      </c>
      <c r="T117" s="9" t="s">
        <v>539</v>
      </c>
      <c r="U117" s="14" t="s">
        <v>69</v>
      </c>
      <c r="V117" s="9" t="s">
        <v>201</v>
      </c>
      <c r="W117" s="9" t="s">
        <v>68</v>
      </c>
      <c r="X117" s="9" t="s">
        <v>69</v>
      </c>
      <c r="Y117" s="9" t="s">
        <v>540</v>
      </c>
      <c r="AL117" s="75">
        <v>44935</v>
      </c>
      <c r="AM117" s="75">
        <v>45005</v>
      </c>
      <c r="AN117" s="75">
        <v>45022</v>
      </c>
      <c r="AO117" s="75">
        <v>45023</v>
      </c>
      <c r="AP117" s="75">
        <v>45047</v>
      </c>
      <c r="AQ117" s="75">
        <v>45068</v>
      </c>
      <c r="AR117" s="75">
        <v>45089</v>
      </c>
      <c r="AS117" s="75">
        <v>45096</v>
      </c>
      <c r="AT117" s="75">
        <v>45110</v>
      </c>
      <c r="AU117" s="75">
        <v>45127</v>
      </c>
      <c r="AV117" s="75">
        <v>45145</v>
      </c>
      <c r="AW117" s="75">
        <v>45159</v>
      </c>
      <c r="AX117" s="75">
        <v>45215</v>
      </c>
      <c r="AY117" s="75">
        <v>45236</v>
      </c>
    </row>
    <row r="118" spans="1:51" s="22" customFormat="1" ht="24" hidden="1" customHeight="1" x14ac:dyDescent="0.25">
      <c r="A118" s="8" t="s">
        <v>25</v>
      </c>
      <c r="B118" s="9" t="s">
        <v>376</v>
      </c>
      <c r="C118" s="9" t="s">
        <v>73</v>
      </c>
      <c r="D118" s="64" t="s">
        <v>541</v>
      </c>
      <c r="E118" s="8" t="s">
        <v>29</v>
      </c>
      <c r="F118" s="9" t="s">
        <v>40</v>
      </c>
      <c r="G118" s="64" t="s">
        <v>542</v>
      </c>
      <c r="H118" s="64" t="s">
        <v>439</v>
      </c>
      <c r="I118" s="8" t="s">
        <v>33</v>
      </c>
      <c r="J118" s="64" t="s">
        <v>315</v>
      </c>
      <c r="K118" s="64" t="s">
        <v>35</v>
      </c>
      <c r="L118" s="9">
        <v>15</v>
      </c>
      <c r="M118" s="65" t="s">
        <v>543</v>
      </c>
      <c r="N118" s="66">
        <v>45148</v>
      </c>
      <c r="O118" s="11"/>
      <c r="P118" s="20">
        <v>45204</v>
      </c>
      <c r="Q118" s="11">
        <f t="shared" si="1"/>
        <v>39</v>
      </c>
      <c r="R118" s="11">
        <f>NETWORKDAYS(N118,P118,AL118:AO118:AP118:AQ118:AR118:AS118:AT118:AU118:AV118:AW118:AX118:AY118)</f>
        <v>40</v>
      </c>
      <c r="S118" s="13" t="s">
        <v>37</v>
      </c>
      <c r="T118" s="9"/>
      <c r="U118" s="14"/>
      <c r="V118" s="9"/>
      <c r="W118" s="9"/>
      <c r="X118" s="9"/>
      <c r="Y118" s="9"/>
      <c r="AL118" s="75">
        <v>44935</v>
      </c>
      <c r="AM118" s="75">
        <v>45005</v>
      </c>
      <c r="AN118" s="75">
        <v>45022</v>
      </c>
      <c r="AO118" s="75">
        <v>45023</v>
      </c>
      <c r="AP118" s="75">
        <v>45047</v>
      </c>
      <c r="AQ118" s="75">
        <v>45068</v>
      </c>
      <c r="AR118" s="75">
        <v>45089</v>
      </c>
      <c r="AS118" s="75">
        <v>45096</v>
      </c>
      <c r="AT118" s="75">
        <v>45110</v>
      </c>
      <c r="AU118" s="75">
        <v>45127</v>
      </c>
      <c r="AV118" s="75">
        <v>45145</v>
      </c>
      <c r="AW118" s="75">
        <v>45159</v>
      </c>
      <c r="AX118" s="75">
        <v>45215</v>
      </c>
      <c r="AY118" s="75">
        <v>45236</v>
      </c>
    </row>
    <row r="119" spans="1:51" s="22" customFormat="1" ht="24" hidden="1" customHeight="1" x14ac:dyDescent="0.25">
      <c r="A119" s="8" t="s">
        <v>25</v>
      </c>
      <c r="B119" s="9" t="s">
        <v>376</v>
      </c>
      <c r="C119" s="9" t="s">
        <v>57</v>
      </c>
      <c r="D119" s="64" t="s">
        <v>544</v>
      </c>
      <c r="E119" s="8" t="s">
        <v>59</v>
      </c>
      <c r="F119" s="9" t="s">
        <v>155</v>
      </c>
      <c r="G119" s="64" t="s">
        <v>545</v>
      </c>
      <c r="H119" s="64" t="s">
        <v>310</v>
      </c>
      <c r="I119" s="8" t="s">
        <v>53</v>
      </c>
      <c r="J119" s="8" t="s">
        <v>54</v>
      </c>
      <c r="K119" s="64" t="s">
        <v>55</v>
      </c>
      <c r="L119" s="9">
        <v>15</v>
      </c>
      <c r="M119" s="65" t="s">
        <v>546</v>
      </c>
      <c r="N119" s="66">
        <v>45148</v>
      </c>
      <c r="O119" s="11">
        <v>20232110093511</v>
      </c>
      <c r="P119" s="12">
        <v>45166</v>
      </c>
      <c r="Q119" s="11">
        <f t="shared" si="1"/>
        <v>11</v>
      </c>
      <c r="R119" s="11">
        <f>NETWORKDAYS(N119,P119,AL119:AO119:AP119:AQ119:AR119:AS119:AT119:AU119:AV119:AW119:AX119:AY119)</f>
        <v>12</v>
      </c>
      <c r="S119" s="15" t="s">
        <v>65</v>
      </c>
      <c r="T119" s="9" t="s">
        <v>547</v>
      </c>
      <c r="U119" s="14">
        <v>45166</v>
      </c>
      <c r="V119" s="9" t="s">
        <v>67</v>
      </c>
      <c r="W119" s="9" t="s">
        <v>68</v>
      </c>
      <c r="X119" s="9" t="s">
        <v>69</v>
      </c>
      <c r="Y119" s="9" t="s">
        <v>69</v>
      </c>
      <c r="AL119" s="75">
        <v>44935</v>
      </c>
      <c r="AM119" s="75">
        <v>45005</v>
      </c>
      <c r="AN119" s="75">
        <v>45022</v>
      </c>
      <c r="AO119" s="75">
        <v>45023</v>
      </c>
      <c r="AP119" s="75">
        <v>45047</v>
      </c>
      <c r="AQ119" s="75">
        <v>45068</v>
      </c>
      <c r="AR119" s="75">
        <v>45089</v>
      </c>
      <c r="AS119" s="75">
        <v>45096</v>
      </c>
      <c r="AT119" s="75">
        <v>45110</v>
      </c>
      <c r="AU119" s="75">
        <v>45127</v>
      </c>
      <c r="AV119" s="75">
        <v>45145</v>
      </c>
      <c r="AW119" s="75">
        <v>45159</v>
      </c>
      <c r="AX119" s="75">
        <v>45215</v>
      </c>
      <c r="AY119" s="75">
        <v>45236</v>
      </c>
    </row>
    <row r="120" spans="1:51" s="22" customFormat="1" ht="24" customHeight="1" x14ac:dyDescent="0.25">
      <c r="A120" s="8" t="s">
        <v>25</v>
      </c>
      <c r="B120" s="9" t="s">
        <v>376</v>
      </c>
      <c r="C120" s="8" t="s">
        <v>27</v>
      </c>
      <c r="D120" s="64" t="s">
        <v>548</v>
      </c>
      <c r="E120" s="8" t="s">
        <v>39</v>
      </c>
      <c r="F120" s="9" t="s">
        <v>40</v>
      </c>
      <c r="G120" s="64" t="s">
        <v>549</v>
      </c>
      <c r="H120" s="64" t="s">
        <v>439</v>
      </c>
      <c r="I120" s="8" t="s">
        <v>33</v>
      </c>
      <c r="J120" s="64" t="s">
        <v>315</v>
      </c>
      <c r="K120" s="64" t="s">
        <v>45</v>
      </c>
      <c r="L120" s="9">
        <v>10</v>
      </c>
      <c r="M120" s="65" t="s">
        <v>550</v>
      </c>
      <c r="N120" s="66">
        <v>45148</v>
      </c>
      <c r="O120" s="11">
        <v>20231000092981</v>
      </c>
      <c r="P120" s="20">
        <v>45204</v>
      </c>
      <c r="Q120" s="11">
        <f t="shared" si="1"/>
        <v>39</v>
      </c>
      <c r="R120" s="11">
        <f>NETWORKDAYS(N120,P120,AL120:AO120:AP120:AQ120:AR120:AS120:AT120:AU120:AV120:AW120:AX120:AY120)</f>
        <v>40</v>
      </c>
      <c r="S120" s="13" t="s">
        <v>37</v>
      </c>
      <c r="T120" s="9" t="s">
        <v>551</v>
      </c>
      <c r="U120" s="14">
        <v>45149</v>
      </c>
      <c r="V120" s="9" t="s">
        <v>69</v>
      </c>
      <c r="W120" s="9" t="s">
        <v>69</v>
      </c>
      <c r="X120" s="9" t="s">
        <v>69</v>
      </c>
      <c r="Y120" s="9" t="s">
        <v>486</v>
      </c>
      <c r="AL120" s="75">
        <v>44935</v>
      </c>
      <c r="AM120" s="75">
        <v>45005</v>
      </c>
      <c r="AN120" s="75">
        <v>45022</v>
      </c>
      <c r="AO120" s="75">
        <v>45023</v>
      </c>
      <c r="AP120" s="75">
        <v>45047</v>
      </c>
      <c r="AQ120" s="75">
        <v>45068</v>
      </c>
      <c r="AR120" s="75">
        <v>45089</v>
      </c>
      <c r="AS120" s="75">
        <v>45096</v>
      </c>
      <c r="AT120" s="75">
        <v>45110</v>
      </c>
      <c r="AU120" s="75">
        <v>45127</v>
      </c>
      <c r="AV120" s="75">
        <v>45145</v>
      </c>
      <c r="AW120" s="75">
        <v>45159</v>
      </c>
      <c r="AX120" s="75">
        <v>45215</v>
      </c>
      <c r="AY120" s="75">
        <v>45236</v>
      </c>
    </row>
    <row r="121" spans="1:51" s="22" customFormat="1" ht="24" hidden="1" customHeight="1" x14ac:dyDescent="0.25">
      <c r="A121" s="8" t="s">
        <v>25</v>
      </c>
      <c r="B121" s="9" t="s">
        <v>376</v>
      </c>
      <c r="C121" s="9" t="s">
        <v>111</v>
      </c>
      <c r="D121" s="64" t="s">
        <v>552</v>
      </c>
      <c r="E121" s="8" t="s">
        <v>29</v>
      </c>
      <c r="F121" s="9" t="s">
        <v>30</v>
      </c>
      <c r="G121" s="64" t="s">
        <v>553</v>
      </c>
      <c r="H121" s="64" t="s">
        <v>472</v>
      </c>
      <c r="I121" s="8" t="s">
        <v>53</v>
      </c>
      <c r="J121" s="8" t="s">
        <v>54</v>
      </c>
      <c r="K121" s="64" t="s">
        <v>121</v>
      </c>
      <c r="L121" s="11">
        <v>10</v>
      </c>
      <c r="M121" s="65" t="s">
        <v>554</v>
      </c>
      <c r="N121" s="66">
        <v>45149</v>
      </c>
      <c r="O121" s="11" t="s">
        <v>555</v>
      </c>
      <c r="P121" s="12">
        <v>45168</v>
      </c>
      <c r="Q121" s="11">
        <f t="shared" si="1"/>
        <v>12</v>
      </c>
      <c r="R121" s="11">
        <f>NETWORKDAYS(N121,P121,AL121:AO121:AP121:AQ121:AR121:AS121:AT121:AU121:AV121:AW121:AX121:AY121)</f>
        <v>13</v>
      </c>
      <c r="S121" s="21" t="s">
        <v>430</v>
      </c>
      <c r="T121" s="9" t="s">
        <v>556</v>
      </c>
      <c r="U121" s="14">
        <v>45175</v>
      </c>
      <c r="V121" s="9" t="s">
        <v>67</v>
      </c>
      <c r="W121" s="9" t="s">
        <v>68</v>
      </c>
      <c r="X121" s="9" t="s">
        <v>69</v>
      </c>
      <c r="Y121" s="9" t="s">
        <v>69</v>
      </c>
      <c r="AL121" s="75">
        <v>44935</v>
      </c>
      <c r="AM121" s="75">
        <v>45005</v>
      </c>
      <c r="AN121" s="75">
        <v>45022</v>
      </c>
      <c r="AO121" s="75">
        <v>45023</v>
      </c>
      <c r="AP121" s="75">
        <v>45047</v>
      </c>
      <c r="AQ121" s="75">
        <v>45068</v>
      </c>
      <c r="AR121" s="75">
        <v>45089</v>
      </c>
      <c r="AS121" s="75">
        <v>45096</v>
      </c>
      <c r="AT121" s="75">
        <v>45110</v>
      </c>
      <c r="AU121" s="75">
        <v>45127</v>
      </c>
      <c r="AV121" s="75">
        <v>45145</v>
      </c>
      <c r="AW121" s="75">
        <v>45159</v>
      </c>
      <c r="AX121" s="75">
        <v>45215</v>
      </c>
      <c r="AY121" s="75">
        <v>45236</v>
      </c>
    </row>
    <row r="122" spans="1:51" s="22" customFormat="1" ht="24" hidden="1" customHeight="1" x14ac:dyDescent="0.25">
      <c r="A122" s="8" t="s">
        <v>25</v>
      </c>
      <c r="B122" s="9" t="s">
        <v>376</v>
      </c>
      <c r="C122" s="9" t="s">
        <v>48</v>
      </c>
      <c r="D122" s="64" t="s">
        <v>557</v>
      </c>
      <c r="E122" s="8" t="s">
        <v>29</v>
      </c>
      <c r="F122" s="9" t="s">
        <v>86</v>
      </c>
      <c r="G122" s="64" t="s">
        <v>558</v>
      </c>
      <c r="H122" s="64" t="s">
        <v>472</v>
      </c>
      <c r="I122" s="8" t="s">
        <v>53</v>
      </c>
      <c r="J122" s="8" t="s">
        <v>54</v>
      </c>
      <c r="K122" s="64" t="s">
        <v>145</v>
      </c>
      <c r="L122" s="9">
        <v>30</v>
      </c>
      <c r="M122" s="65" t="s">
        <v>559</v>
      </c>
      <c r="N122" s="66">
        <v>45152</v>
      </c>
      <c r="O122" s="11">
        <v>20232110094491</v>
      </c>
      <c r="P122" s="20">
        <v>45204</v>
      </c>
      <c r="Q122" s="11">
        <f t="shared" si="1"/>
        <v>37</v>
      </c>
      <c r="R122" s="11">
        <f>NETWORKDAYS(N122,P122,AL122:AO122:AP122:AQ122:AR122:AS122:AT122:AU122:AV122:AW122:AX122:AY122)</f>
        <v>38</v>
      </c>
      <c r="S122" s="13" t="s">
        <v>37</v>
      </c>
      <c r="T122" s="9" t="s">
        <v>560</v>
      </c>
      <c r="U122" s="14"/>
      <c r="V122" s="9"/>
      <c r="W122" s="9"/>
      <c r="X122" s="9"/>
      <c r="Y122" s="9" t="s">
        <v>486</v>
      </c>
      <c r="AL122" s="75">
        <v>44935</v>
      </c>
      <c r="AM122" s="75">
        <v>45005</v>
      </c>
      <c r="AN122" s="75">
        <v>45022</v>
      </c>
      <c r="AO122" s="75">
        <v>45023</v>
      </c>
      <c r="AP122" s="75">
        <v>45047</v>
      </c>
      <c r="AQ122" s="75">
        <v>45068</v>
      </c>
      <c r="AR122" s="75">
        <v>45089</v>
      </c>
      <c r="AS122" s="75">
        <v>45096</v>
      </c>
      <c r="AT122" s="75">
        <v>45110</v>
      </c>
      <c r="AU122" s="75">
        <v>45127</v>
      </c>
      <c r="AV122" s="75">
        <v>45145</v>
      </c>
      <c r="AW122" s="75">
        <v>45159</v>
      </c>
      <c r="AX122" s="75">
        <v>45215</v>
      </c>
      <c r="AY122" s="75">
        <v>45236</v>
      </c>
    </row>
    <row r="123" spans="1:51" s="22" customFormat="1" ht="24" hidden="1" customHeight="1" x14ac:dyDescent="0.25">
      <c r="A123" s="8" t="s">
        <v>25</v>
      </c>
      <c r="B123" s="9" t="s">
        <v>376</v>
      </c>
      <c r="C123" s="9" t="s">
        <v>208</v>
      </c>
      <c r="D123" s="64" t="s">
        <v>487</v>
      </c>
      <c r="E123" s="8" t="s">
        <v>396</v>
      </c>
      <c r="F123" s="9" t="s">
        <v>86</v>
      </c>
      <c r="G123" s="64" t="s">
        <v>561</v>
      </c>
      <c r="H123" s="64" t="s">
        <v>310</v>
      </c>
      <c r="I123" s="8" t="s">
        <v>53</v>
      </c>
      <c r="J123" s="8" t="s">
        <v>54</v>
      </c>
      <c r="K123" s="64" t="s">
        <v>55</v>
      </c>
      <c r="L123" s="9">
        <v>15</v>
      </c>
      <c r="M123" s="65" t="s">
        <v>562</v>
      </c>
      <c r="N123" s="66">
        <v>45152</v>
      </c>
      <c r="O123" s="11">
        <v>20232110093161</v>
      </c>
      <c r="P123" s="12">
        <v>45160</v>
      </c>
      <c r="Q123" s="11">
        <f t="shared" si="1"/>
        <v>5</v>
      </c>
      <c r="R123" s="11">
        <f>NETWORKDAYS(N123,P123,AL123:AO123:AP123:AQ123:AR123:AS123:AT123:AU123:AV123:AW123:AX123:AY123)</f>
        <v>6</v>
      </c>
      <c r="S123" s="15" t="s">
        <v>65</v>
      </c>
      <c r="T123" s="9" t="s">
        <v>563</v>
      </c>
      <c r="U123" s="14">
        <v>45160</v>
      </c>
      <c r="V123" s="9" t="s">
        <v>67</v>
      </c>
      <c r="W123" s="9" t="s">
        <v>68</v>
      </c>
      <c r="X123" s="9" t="s">
        <v>69</v>
      </c>
      <c r="Y123" s="9" t="s">
        <v>69</v>
      </c>
      <c r="AL123" s="75">
        <v>44935</v>
      </c>
      <c r="AM123" s="75">
        <v>45005</v>
      </c>
      <c r="AN123" s="75">
        <v>45022</v>
      </c>
      <c r="AO123" s="75">
        <v>45023</v>
      </c>
      <c r="AP123" s="75">
        <v>45047</v>
      </c>
      <c r="AQ123" s="75">
        <v>45068</v>
      </c>
      <c r="AR123" s="75">
        <v>45089</v>
      </c>
      <c r="AS123" s="75">
        <v>45096</v>
      </c>
      <c r="AT123" s="75">
        <v>45110</v>
      </c>
      <c r="AU123" s="75">
        <v>45127</v>
      </c>
      <c r="AV123" s="75">
        <v>45145</v>
      </c>
      <c r="AW123" s="75">
        <v>45159</v>
      </c>
      <c r="AX123" s="75">
        <v>45215</v>
      </c>
      <c r="AY123" s="75">
        <v>45236</v>
      </c>
    </row>
    <row r="124" spans="1:51" s="22" customFormat="1" ht="24" hidden="1" customHeight="1" x14ac:dyDescent="0.25">
      <c r="A124" s="8" t="s">
        <v>25</v>
      </c>
      <c r="B124" s="9" t="s">
        <v>376</v>
      </c>
      <c r="C124" s="9" t="s">
        <v>203</v>
      </c>
      <c r="D124" s="64" t="s">
        <v>564</v>
      </c>
      <c r="E124" s="8" t="s">
        <v>80</v>
      </c>
      <c r="F124" s="9" t="s">
        <v>30</v>
      </c>
      <c r="G124" s="64" t="s">
        <v>565</v>
      </c>
      <c r="H124" s="64" t="s">
        <v>472</v>
      </c>
      <c r="I124" s="8" t="s">
        <v>53</v>
      </c>
      <c r="J124" s="8" t="s">
        <v>54</v>
      </c>
      <c r="K124" s="64" t="s">
        <v>121</v>
      </c>
      <c r="L124" s="9">
        <v>10</v>
      </c>
      <c r="M124" s="65" t="s">
        <v>566</v>
      </c>
      <c r="N124" s="66">
        <v>45152</v>
      </c>
      <c r="O124" s="11" t="s">
        <v>567</v>
      </c>
      <c r="P124" s="12">
        <v>45168</v>
      </c>
      <c r="Q124" s="11">
        <f t="shared" si="1"/>
        <v>11</v>
      </c>
      <c r="R124" s="11">
        <f>NETWORKDAYS(N124,P124,AL124:AO124:AP124:AQ124:AR124:AS124:AT124:AU124:AV124:AW124:AX124:AY124)</f>
        <v>12</v>
      </c>
      <c r="S124" s="15" t="s">
        <v>65</v>
      </c>
      <c r="T124" s="9" t="s">
        <v>568</v>
      </c>
      <c r="U124" s="14">
        <v>45175</v>
      </c>
      <c r="V124" s="9" t="s">
        <v>67</v>
      </c>
      <c r="W124" s="9" t="s">
        <v>68</v>
      </c>
      <c r="X124" s="9" t="s">
        <v>69</v>
      </c>
      <c r="Y124" s="9" t="s">
        <v>69</v>
      </c>
      <c r="AL124" s="75">
        <v>44935</v>
      </c>
      <c r="AM124" s="75">
        <v>45005</v>
      </c>
      <c r="AN124" s="75">
        <v>45022</v>
      </c>
      <c r="AO124" s="75">
        <v>45023</v>
      </c>
      <c r="AP124" s="75">
        <v>45047</v>
      </c>
      <c r="AQ124" s="75">
        <v>45068</v>
      </c>
      <c r="AR124" s="75">
        <v>45089</v>
      </c>
      <c r="AS124" s="75">
        <v>45096</v>
      </c>
      <c r="AT124" s="75">
        <v>45110</v>
      </c>
      <c r="AU124" s="75">
        <v>45127</v>
      </c>
      <c r="AV124" s="75">
        <v>45145</v>
      </c>
      <c r="AW124" s="75">
        <v>45159</v>
      </c>
      <c r="AX124" s="75">
        <v>45215</v>
      </c>
      <c r="AY124" s="75">
        <v>45236</v>
      </c>
    </row>
    <row r="125" spans="1:51" s="22" customFormat="1" ht="24" customHeight="1" x14ac:dyDescent="0.25">
      <c r="A125" s="8" t="s">
        <v>25</v>
      </c>
      <c r="B125" s="9" t="s">
        <v>376</v>
      </c>
      <c r="C125" s="8" t="s">
        <v>27</v>
      </c>
      <c r="D125" s="64" t="s">
        <v>569</v>
      </c>
      <c r="E125" s="8" t="s">
        <v>39</v>
      </c>
      <c r="F125" s="9" t="s">
        <v>30</v>
      </c>
      <c r="G125" s="64" t="s">
        <v>570</v>
      </c>
      <c r="H125" s="64" t="s">
        <v>195</v>
      </c>
      <c r="I125" s="8" t="s">
        <v>53</v>
      </c>
      <c r="J125" s="64" t="s">
        <v>135</v>
      </c>
      <c r="K125" s="64" t="s">
        <v>121</v>
      </c>
      <c r="L125" s="9">
        <v>10</v>
      </c>
      <c r="M125" s="65" t="s">
        <v>571</v>
      </c>
      <c r="N125" s="66">
        <v>45152</v>
      </c>
      <c r="O125" s="11"/>
      <c r="P125" s="20">
        <v>45204</v>
      </c>
      <c r="Q125" s="11">
        <f t="shared" si="1"/>
        <v>37</v>
      </c>
      <c r="R125" s="11">
        <f>NETWORKDAYS(N125,P125,AL125:AO125:AP125:AQ125:AR125:AS125:AT125:AU125:AV125:AW125:AX125:AY125)</f>
        <v>38</v>
      </c>
      <c r="S125" s="13" t="s">
        <v>37</v>
      </c>
      <c r="T125" s="9"/>
      <c r="U125" s="14"/>
      <c r="V125" s="9"/>
      <c r="W125" s="9"/>
      <c r="X125" s="9"/>
      <c r="Y125" s="9"/>
      <c r="AL125" s="75">
        <v>44935</v>
      </c>
      <c r="AM125" s="75">
        <v>45005</v>
      </c>
      <c r="AN125" s="75">
        <v>45022</v>
      </c>
      <c r="AO125" s="75">
        <v>45023</v>
      </c>
      <c r="AP125" s="75">
        <v>45047</v>
      </c>
      <c r="AQ125" s="75">
        <v>45068</v>
      </c>
      <c r="AR125" s="75">
        <v>45089</v>
      </c>
      <c r="AS125" s="75">
        <v>45096</v>
      </c>
      <c r="AT125" s="75">
        <v>45110</v>
      </c>
      <c r="AU125" s="75">
        <v>45127</v>
      </c>
      <c r="AV125" s="75">
        <v>45145</v>
      </c>
      <c r="AW125" s="75">
        <v>45159</v>
      </c>
      <c r="AX125" s="75">
        <v>45215</v>
      </c>
      <c r="AY125" s="75">
        <v>45236</v>
      </c>
    </row>
    <row r="126" spans="1:51" s="22" customFormat="1" ht="24" customHeight="1" x14ac:dyDescent="0.25">
      <c r="A126" s="8" t="s">
        <v>25</v>
      </c>
      <c r="B126" s="9" t="s">
        <v>376</v>
      </c>
      <c r="C126" s="8" t="s">
        <v>27</v>
      </c>
      <c r="D126" s="64" t="s">
        <v>572</v>
      </c>
      <c r="E126" s="8" t="s">
        <v>29</v>
      </c>
      <c r="F126" s="9" t="s">
        <v>86</v>
      </c>
      <c r="G126" s="64" t="s">
        <v>573</v>
      </c>
      <c r="H126" s="64" t="s">
        <v>468</v>
      </c>
      <c r="I126" s="8" t="s">
        <v>53</v>
      </c>
      <c r="J126" s="8" t="s">
        <v>94</v>
      </c>
      <c r="K126" s="64" t="s">
        <v>88</v>
      </c>
      <c r="L126" s="9">
        <v>15</v>
      </c>
      <c r="M126" s="65" t="s">
        <v>574</v>
      </c>
      <c r="N126" s="66">
        <v>45152</v>
      </c>
      <c r="O126" s="11"/>
      <c r="P126" s="20">
        <v>45204</v>
      </c>
      <c r="Q126" s="11">
        <f t="shared" si="1"/>
        <v>37</v>
      </c>
      <c r="R126" s="11">
        <f>NETWORKDAYS(N126,P126,AL126:AO126:AP126:AQ126:AR126:AS126:AT126:AU126:AV126:AW126:AX126:AY126)</f>
        <v>38</v>
      </c>
      <c r="S126" s="13" t="s">
        <v>37</v>
      </c>
      <c r="T126" s="9"/>
      <c r="U126" s="14"/>
      <c r="V126" s="9"/>
      <c r="W126" s="9"/>
      <c r="X126" s="9"/>
      <c r="Y126" s="9"/>
      <c r="AL126" s="75">
        <v>44935</v>
      </c>
      <c r="AM126" s="75">
        <v>45005</v>
      </c>
      <c r="AN126" s="75">
        <v>45022</v>
      </c>
      <c r="AO126" s="75">
        <v>45023</v>
      </c>
      <c r="AP126" s="75">
        <v>45047</v>
      </c>
      <c r="AQ126" s="75">
        <v>45068</v>
      </c>
      <c r="AR126" s="75">
        <v>45089</v>
      </c>
      <c r="AS126" s="75">
        <v>45096</v>
      </c>
      <c r="AT126" s="75">
        <v>45110</v>
      </c>
      <c r="AU126" s="75">
        <v>45127</v>
      </c>
      <c r="AV126" s="75">
        <v>45145</v>
      </c>
      <c r="AW126" s="75">
        <v>45159</v>
      </c>
      <c r="AX126" s="75">
        <v>45215</v>
      </c>
      <c r="AY126" s="75">
        <v>45236</v>
      </c>
    </row>
    <row r="127" spans="1:51" s="22" customFormat="1" ht="24" hidden="1" customHeight="1" x14ac:dyDescent="0.25">
      <c r="A127" s="8" t="s">
        <v>25</v>
      </c>
      <c r="B127" s="9" t="s">
        <v>376</v>
      </c>
      <c r="C127" s="9" t="s">
        <v>289</v>
      </c>
      <c r="D127" s="64" t="s">
        <v>575</v>
      </c>
      <c r="E127" s="8" t="s">
        <v>29</v>
      </c>
      <c r="F127" s="9" t="s">
        <v>86</v>
      </c>
      <c r="G127" s="64" t="s">
        <v>576</v>
      </c>
      <c r="H127" s="64" t="s">
        <v>522</v>
      </c>
      <c r="I127" s="8" t="s">
        <v>53</v>
      </c>
      <c r="J127" s="64" t="s">
        <v>577</v>
      </c>
      <c r="K127" s="64" t="s">
        <v>145</v>
      </c>
      <c r="L127" s="9">
        <v>30</v>
      </c>
      <c r="M127" s="65" t="s">
        <v>578</v>
      </c>
      <c r="N127" s="66">
        <v>45152</v>
      </c>
      <c r="O127" s="11">
        <v>20232000095111</v>
      </c>
      <c r="P127" s="20">
        <v>45204</v>
      </c>
      <c r="Q127" s="11">
        <f t="shared" si="1"/>
        <v>37</v>
      </c>
      <c r="R127" s="11">
        <f>NETWORKDAYS(N127,P127,AL127:AO127:AP127:AQ127:AR127:AS127:AT127:AU127:AV127:AW127:AX127:AY127)</f>
        <v>38</v>
      </c>
      <c r="S127" s="21" t="s">
        <v>430</v>
      </c>
      <c r="T127" s="9" t="s">
        <v>579</v>
      </c>
      <c r="U127" s="14">
        <v>45201</v>
      </c>
      <c r="V127" s="9" t="s">
        <v>580</v>
      </c>
      <c r="W127" s="9" t="s">
        <v>497</v>
      </c>
      <c r="X127" s="9" t="s">
        <v>69</v>
      </c>
      <c r="Y127" s="9" t="s">
        <v>581</v>
      </c>
      <c r="AL127" s="75">
        <v>44935</v>
      </c>
      <c r="AM127" s="75">
        <v>45005</v>
      </c>
      <c r="AN127" s="75">
        <v>45022</v>
      </c>
      <c r="AO127" s="75">
        <v>45023</v>
      </c>
      <c r="AP127" s="75">
        <v>45047</v>
      </c>
      <c r="AQ127" s="75">
        <v>45068</v>
      </c>
      <c r="AR127" s="75">
        <v>45089</v>
      </c>
      <c r="AS127" s="75">
        <v>45096</v>
      </c>
      <c r="AT127" s="75">
        <v>45110</v>
      </c>
      <c r="AU127" s="75">
        <v>45127</v>
      </c>
      <c r="AV127" s="75">
        <v>45145</v>
      </c>
      <c r="AW127" s="75">
        <v>45159</v>
      </c>
      <c r="AX127" s="75">
        <v>45215</v>
      </c>
      <c r="AY127" s="75">
        <v>45236</v>
      </c>
    </row>
    <row r="128" spans="1:51" s="22" customFormat="1" ht="24" hidden="1" customHeight="1" x14ac:dyDescent="0.25">
      <c r="A128" s="8" t="s">
        <v>25</v>
      </c>
      <c r="B128" s="9" t="s">
        <v>376</v>
      </c>
      <c r="C128" s="9" t="s">
        <v>344</v>
      </c>
      <c r="D128" s="64" t="s">
        <v>582</v>
      </c>
      <c r="E128" s="8" t="s">
        <v>29</v>
      </c>
      <c r="F128" s="9" t="s">
        <v>30</v>
      </c>
      <c r="G128" s="64" t="s">
        <v>583</v>
      </c>
      <c r="H128" s="64" t="s">
        <v>247</v>
      </c>
      <c r="I128" s="8" t="s">
        <v>53</v>
      </c>
      <c r="J128" s="64" t="s">
        <v>77</v>
      </c>
      <c r="K128" s="64" t="s">
        <v>88</v>
      </c>
      <c r="L128" s="9">
        <v>15</v>
      </c>
      <c r="M128" s="65" t="s">
        <v>584</v>
      </c>
      <c r="N128" s="66">
        <v>45153</v>
      </c>
      <c r="O128" s="11"/>
      <c r="P128" s="20">
        <v>45204</v>
      </c>
      <c r="Q128" s="11">
        <f t="shared" si="1"/>
        <v>36</v>
      </c>
      <c r="R128" s="11">
        <f>NETWORKDAYS(N128,P128,AL128:AO128:AP128:AQ128:AR128:AS128:AT128:AU128:AV128:AW128:AX128:AY128)</f>
        <v>37</v>
      </c>
      <c r="S128" s="13" t="s">
        <v>37</v>
      </c>
      <c r="T128" s="9"/>
      <c r="U128" s="14"/>
      <c r="V128" s="9"/>
      <c r="W128" s="9"/>
      <c r="X128" s="9"/>
      <c r="Y128" s="9"/>
      <c r="AL128" s="75">
        <v>44935</v>
      </c>
      <c r="AM128" s="75">
        <v>45005</v>
      </c>
      <c r="AN128" s="75">
        <v>45022</v>
      </c>
      <c r="AO128" s="75">
        <v>45023</v>
      </c>
      <c r="AP128" s="75">
        <v>45047</v>
      </c>
      <c r="AQ128" s="75">
        <v>45068</v>
      </c>
      <c r="AR128" s="75">
        <v>45089</v>
      </c>
      <c r="AS128" s="75">
        <v>45096</v>
      </c>
      <c r="AT128" s="75">
        <v>45110</v>
      </c>
      <c r="AU128" s="75">
        <v>45127</v>
      </c>
      <c r="AV128" s="75">
        <v>45145</v>
      </c>
      <c r="AW128" s="75">
        <v>45159</v>
      </c>
      <c r="AX128" s="75">
        <v>45215</v>
      </c>
      <c r="AY128" s="75">
        <v>45236</v>
      </c>
    </row>
    <row r="129" spans="1:51" s="22" customFormat="1" ht="24" customHeight="1" x14ac:dyDescent="0.25">
      <c r="A129" s="8" t="s">
        <v>25</v>
      </c>
      <c r="B129" s="9" t="s">
        <v>376</v>
      </c>
      <c r="C129" s="8" t="s">
        <v>27</v>
      </c>
      <c r="D129" s="64" t="s">
        <v>585</v>
      </c>
      <c r="E129" s="8" t="s">
        <v>39</v>
      </c>
      <c r="F129" s="9" t="s">
        <v>40</v>
      </c>
      <c r="G129" s="64" t="s">
        <v>586</v>
      </c>
      <c r="H129" s="64" t="s">
        <v>140</v>
      </c>
      <c r="I129" s="8" t="s">
        <v>33</v>
      </c>
      <c r="J129" s="9" t="s">
        <v>587</v>
      </c>
      <c r="K129" s="64" t="s">
        <v>45</v>
      </c>
      <c r="L129" s="9">
        <v>10</v>
      </c>
      <c r="M129" s="65" t="s">
        <v>588</v>
      </c>
      <c r="N129" s="66">
        <v>45153</v>
      </c>
      <c r="O129" s="11"/>
      <c r="P129" s="20">
        <v>45204</v>
      </c>
      <c r="Q129" s="11">
        <f t="shared" si="1"/>
        <v>36</v>
      </c>
      <c r="R129" s="11">
        <f>NETWORKDAYS(N129,P129,AL129:AO129:AP129:AQ129:AR129:AS129:AT129:AU129:AV129:AW129:AX129:AY129)</f>
        <v>37</v>
      </c>
      <c r="S129" s="13" t="s">
        <v>37</v>
      </c>
      <c r="T129" s="9"/>
      <c r="U129" s="14"/>
      <c r="V129" s="9"/>
      <c r="W129" s="9"/>
      <c r="X129" s="9"/>
      <c r="Y129" s="9"/>
      <c r="AL129" s="75">
        <v>44935</v>
      </c>
      <c r="AM129" s="75">
        <v>45005</v>
      </c>
      <c r="AN129" s="75">
        <v>45022</v>
      </c>
      <c r="AO129" s="75">
        <v>45023</v>
      </c>
      <c r="AP129" s="75">
        <v>45047</v>
      </c>
      <c r="AQ129" s="75">
        <v>45068</v>
      </c>
      <c r="AR129" s="75">
        <v>45089</v>
      </c>
      <c r="AS129" s="75">
        <v>45096</v>
      </c>
      <c r="AT129" s="75">
        <v>45110</v>
      </c>
      <c r="AU129" s="75">
        <v>45127</v>
      </c>
      <c r="AV129" s="75">
        <v>45145</v>
      </c>
      <c r="AW129" s="75">
        <v>45159</v>
      </c>
      <c r="AX129" s="75">
        <v>45215</v>
      </c>
      <c r="AY129" s="75">
        <v>45236</v>
      </c>
    </row>
    <row r="130" spans="1:51" s="22" customFormat="1" ht="24" hidden="1" customHeight="1" x14ac:dyDescent="0.25">
      <c r="A130" s="8" t="s">
        <v>25</v>
      </c>
      <c r="B130" s="9" t="s">
        <v>376</v>
      </c>
      <c r="C130" s="9" t="s">
        <v>165</v>
      </c>
      <c r="D130" s="64" t="s">
        <v>589</v>
      </c>
      <c r="E130" s="8" t="s">
        <v>396</v>
      </c>
      <c r="F130" s="9" t="s">
        <v>155</v>
      </c>
      <c r="G130" s="64" t="s">
        <v>590</v>
      </c>
      <c r="H130" s="64" t="s">
        <v>310</v>
      </c>
      <c r="I130" s="8" t="s">
        <v>53</v>
      </c>
      <c r="J130" s="8" t="s">
        <v>54</v>
      </c>
      <c r="K130" s="64" t="s">
        <v>55</v>
      </c>
      <c r="L130" s="9">
        <v>15</v>
      </c>
      <c r="M130" s="65" t="s">
        <v>591</v>
      </c>
      <c r="N130" s="66">
        <v>45153</v>
      </c>
      <c r="O130" s="11">
        <v>20232110093981</v>
      </c>
      <c r="P130" s="12">
        <v>45169</v>
      </c>
      <c r="Q130" s="11">
        <f t="shared" ref="Q130:Q143" si="2">R130-1</f>
        <v>11</v>
      </c>
      <c r="R130" s="11">
        <f>NETWORKDAYS(N130,P130,AL130:AO130:AP130:AQ130:AR130:AS130:AT130:AU130:AV130:AW130:AX130:AY130)</f>
        <v>12</v>
      </c>
      <c r="S130" s="15" t="s">
        <v>65</v>
      </c>
      <c r="T130" s="9" t="s">
        <v>592</v>
      </c>
      <c r="U130" s="14">
        <v>45169</v>
      </c>
      <c r="V130" s="9" t="s">
        <v>67</v>
      </c>
      <c r="W130" s="9" t="s">
        <v>68</v>
      </c>
      <c r="X130" s="9" t="s">
        <v>69</v>
      </c>
      <c r="Y130" s="9" t="s">
        <v>69</v>
      </c>
      <c r="AL130" s="75">
        <v>44935</v>
      </c>
      <c r="AM130" s="75">
        <v>45005</v>
      </c>
      <c r="AN130" s="75">
        <v>45022</v>
      </c>
      <c r="AO130" s="75">
        <v>45023</v>
      </c>
      <c r="AP130" s="75">
        <v>45047</v>
      </c>
      <c r="AQ130" s="75">
        <v>45068</v>
      </c>
      <c r="AR130" s="75">
        <v>45089</v>
      </c>
      <c r="AS130" s="75">
        <v>45096</v>
      </c>
      <c r="AT130" s="75">
        <v>45110</v>
      </c>
      <c r="AU130" s="75">
        <v>45127</v>
      </c>
      <c r="AV130" s="75">
        <v>45145</v>
      </c>
      <c r="AW130" s="75">
        <v>45159</v>
      </c>
      <c r="AX130" s="75">
        <v>45215</v>
      </c>
      <c r="AY130" s="75">
        <v>45236</v>
      </c>
    </row>
    <row r="131" spans="1:51" s="22" customFormat="1" ht="24" hidden="1" customHeight="1" x14ac:dyDescent="0.25">
      <c r="A131" s="8" t="s">
        <v>25</v>
      </c>
      <c r="B131" s="9" t="s">
        <v>376</v>
      </c>
      <c r="C131" s="9" t="s">
        <v>73</v>
      </c>
      <c r="D131" s="64" t="s">
        <v>593</v>
      </c>
      <c r="E131" s="8" t="s">
        <v>29</v>
      </c>
      <c r="F131" s="9" t="s">
        <v>30</v>
      </c>
      <c r="G131" s="64" t="s">
        <v>594</v>
      </c>
      <c r="H131" s="64" t="s">
        <v>595</v>
      </c>
      <c r="I131" s="8" t="s">
        <v>53</v>
      </c>
      <c r="J131" s="8" t="s">
        <v>54</v>
      </c>
      <c r="K131" s="64" t="s">
        <v>88</v>
      </c>
      <c r="L131" s="9">
        <v>15</v>
      </c>
      <c r="M131" s="65" t="s">
        <v>596</v>
      </c>
      <c r="N131" s="66">
        <v>45153</v>
      </c>
      <c r="O131" s="11" t="s">
        <v>597</v>
      </c>
      <c r="P131" s="12">
        <v>45163</v>
      </c>
      <c r="Q131" s="11">
        <f t="shared" si="2"/>
        <v>7</v>
      </c>
      <c r="R131" s="11">
        <f>NETWORKDAYS(N131,P131,AL131:AO131:AP131:AQ131:AR131:AS131:AT131:AU131:AV131:AW131:AX131:AY131)</f>
        <v>8</v>
      </c>
      <c r="S131" s="15" t="s">
        <v>65</v>
      </c>
      <c r="T131" s="9" t="s">
        <v>532</v>
      </c>
      <c r="U131" s="14">
        <v>45163</v>
      </c>
      <c r="V131" s="9" t="s">
        <v>67</v>
      </c>
      <c r="W131" s="9" t="s">
        <v>68</v>
      </c>
      <c r="X131" s="9" t="s">
        <v>69</v>
      </c>
      <c r="Y131" s="9" t="s">
        <v>69</v>
      </c>
      <c r="AL131" s="75">
        <v>44935</v>
      </c>
      <c r="AM131" s="75">
        <v>45005</v>
      </c>
      <c r="AN131" s="75">
        <v>45022</v>
      </c>
      <c r="AO131" s="75">
        <v>45023</v>
      </c>
      <c r="AP131" s="75">
        <v>45047</v>
      </c>
      <c r="AQ131" s="75">
        <v>45068</v>
      </c>
      <c r="AR131" s="75">
        <v>45089</v>
      </c>
      <c r="AS131" s="75">
        <v>45096</v>
      </c>
      <c r="AT131" s="75">
        <v>45110</v>
      </c>
      <c r="AU131" s="75">
        <v>45127</v>
      </c>
      <c r="AV131" s="75">
        <v>45145</v>
      </c>
      <c r="AW131" s="75">
        <v>45159</v>
      </c>
      <c r="AX131" s="75">
        <v>45215</v>
      </c>
      <c r="AY131" s="75">
        <v>45236</v>
      </c>
    </row>
    <row r="132" spans="1:51" s="22" customFormat="1" ht="24" customHeight="1" x14ac:dyDescent="0.25">
      <c r="A132" s="8" t="s">
        <v>25</v>
      </c>
      <c r="B132" s="9" t="s">
        <v>376</v>
      </c>
      <c r="C132" s="8" t="s">
        <v>27</v>
      </c>
      <c r="D132" s="64" t="s">
        <v>598</v>
      </c>
      <c r="E132" s="8" t="s">
        <v>39</v>
      </c>
      <c r="F132" s="9" t="s">
        <v>40</v>
      </c>
      <c r="G132" s="64" t="s">
        <v>599</v>
      </c>
      <c r="H132" s="64" t="s">
        <v>140</v>
      </c>
      <c r="I132" s="8" t="s">
        <v>33</v>
      </c>
      <c r="J132" s="9" t="s">
        <v>587</v>
      </c>
      <c r="K132" s="64" t="s">
        <v>45</v>
      </c>
      <c r="L132" s="9">
        <v>10</v>
      </c>
      <c r="M132" s="65" t="s">
        <v>600</v>
      </c>
      <c r="N132" s="66">
        <v>45153</v>
      </c>
      <c r="O132" s="11"/>
      <c r="P132" s="20">
        <v>45204</v>
      </c>
      <c r="Q132" s="11">
        <f t="shared" si="2"/>
        <v>36</v>
      </c>
      <c r="R132" s="11">
        <f>NETWORKDAYS(N132,P132,AL132:AO132:AP132:AQ132:AR132:AS132:AT132:AU132:AV132:AW132:AX132:AY132)</f>
        <v>37</v>
      </c>
      <c r="S132" s="13" t="s">
        <v>37</v>
      </c>
      <c r="T132" s="9"/>
      <c r="U132" s="9"/>
      <c r="V132" s="9"/>
      <c r="W132" s="9"/>
      <c r="X132" s="9"/>
      <c r="Y132" s="9"/>
      <c r="AL132" s="75">
        <v>44935</v>
      </c>
      <c r="AM132" s="75">
        <v>45005</v>
      </c>
      <c r="AN132" s="75">
        <v>45022</v>
      </c>
      <c r="AO132" s="75">
        <v>45023</v>
      </c>
      <c r="AP132" s="75">
        <v>45047</v>
      </c>
      <c r="AQ132" s="75">
        <v>45068</v>
      </c>
      <c r="AR132" s="75">
        <v>45089</v>
      </c>
      <c r="AS132" s="75">
        <v>45096</v>
      </c>
      <c r="AT132" s="75">
        <v>45110</v>
      </c>
      <c r="AU132" s="75">
        <v>45127</v>
      </c>
      <c r="AV132" s="75">
        <v>45145</v>
      </c>
      <c r="AW132" s="75">
        <v>45159</v>
      </c>
      <c r="AX132" s="75">
        <v>45215</v>
      </c>
      <c r="AY132" s="75">
        <v>45236</v>
      </c>
    </row>
    <row r="133" spans="1:51" s="22" customFormat="1" ht="24" customHeight="1" x14ac:dyDescent="0.25">
      <c r="A133" s="8" t="s">
        <v>25</v>
      </c>
      <c r="B133" s="9" t="s">
        <v>376</v>
      </c>
      <c r="C133" s="8" t="s">
        <v>27</v>
      </c>
      <c r="D133" s="64" t="s">
        <v>601</v>
      </c>
      <c r="E133" s="8" t="s">
        <v>396</v>
      </c>
      <c r="F133" s="9" t="s">
        <v>91</v>
      </c>
      <c r="G133" s="64" t="s">
        <v>602</v>
      </c>
      <c r="H133" s="64" t="s">
        <v>603</v>
      </c>
      <c r="I133" s="8" t="s">
        <v>53</v>
      </c>
      <c r="J133" s="8" t="s">
        <v>94</v>
      </c>
      <c r="K133" s="64" t="s">
        <v>55</v>
      </c>
      <c r="L133" s="9">
        <v>15</v>
      </c>
      <c r="M133" s="65" t="s">
        <v>604</v>
      </c>
      <c r="N133" s="66">
        <v>45154</v>
      </c>
      <c r="O133" s="11" t="s">
        <v>69</v>
      </c>
      <c r="P133" s="12">
        <v>45154</v>
      </c>
      <c r="Q133" s="11">
        <f t="shared" si="2"/>
        <v>0</v>
      </c>
      <c r="R133" s="11">
        <f>NETWORKDAYS(N133,P133,AL133:AO133:AP133:AQ133:AR133:AS133:AT133:AU133:AV133:AW133:AX133:AY133)</f>
        <v>1</v>
      </c>
      <c r="S133" s="15" t="s">
        <v>65</v>
      </c>
      <c r="T133" s="9" t="s">
        <v>605</v>
      </c>
      <c r="U133" s="14" t="s">
        <v>69</v>
      </c>
      <c r="V133" s="9" t="s">
        <v>69</v>
      </c>
      <c r="W133" s="9" t="s">
        <v>68</v>
      </c>
      <c r="X133" s="9" t="s">
        <v>69</v>
      </c>
      <c r="Y133" s="9" t="s">
        <v>69</v>
      </c>
      <c r="AL133" s="75">
        <v>44935</v>
      </c>
      <c r="AM133" s="75">
        <v>45005</v>
      </c>
      <c r="AN133" s="75">
        <v>45022</v>
      </c>
      <c r="AO133" s="75">
        <v>45023</v>
      </c>
      <c r="AP133" s="75">
        <v>45047</v>
      </c>
      <c r="AQ133" s="75">
        <v>45068</v>
      </c>
      <c r="AR133" s="75">
        <v>45089</v>
      </c>
      <c r="AS133" s="75">
        <v>45096</v>
      </c>
      <c r="AT133" s="75">
        <v>45110</v>
      </c>
      <c r="AU133" s="75">
        <v>45127</v>
      </c>
      <c r="AV133" s="75">
        <v>45145</v>
      </c>
      <c r="AW133" s="75">
        <v>45159</v>
      </c>
      <c r="AX133" s="75">
        <v>45215</v>
      </c>
      <c r="AY133" s="75">
        <v>45236</v>
      </c>
    </row>
    <row r="134" spans="1:51" s="22" customFormat="1" ht="24" hidden="1" customHeight="1" x14ac:dyDescent="0.25">
      <c r="A134" s="8" t="s">
        <v>25</v>
      </c>
      <c r="B134" s="9" t="s">
        <v>376</v>
      </c>
      <c r="C134" s="9" t="s">
        <v>344</v>
      </c>
      <c r="D134" s="64" t="s">
        <v>606</v>
      </c>
      <c r="E134" s="8" t="s">
        <v>29</v>
      </c>
      <c r="F134" s="9" t="s">
        <v>86</v>
      </c>
      <c r="G134" s="64" t="s">
        <v>607</v>
      </c>
      <c r="H134" s="64" t="s">
        <v>468</v>
      </c>
      <c r="I134" s="8" t="s">
        <v>53</v>
      </c>
      <c r="J134" s="8" t="s">
        <v>94</v>
      </c>
      <c r="K134" s="64" t="s">
        <v>88</v>
      </c>
      <c r="L134" s="9">
        <v>15</v>
      </c>
      <c r="M134" s="65" t="s">
        <v>608</v>
      </c>
      <c r="N134" s="66">
        <v>45154</v>
      </c>
      <c r="O134" s="11"/>
      <c r="P134" s="20">
        <v>45204</v>
      </c>
      <c r="Q134" s="11">
        <f t="shared" si="2"/>
        <v>35</v>
      </c>
      <c r="R134" s="11">
        <f>NETWORKDAYS(N134,P134,AL134:AO134:AP134:AQ134:AR134:AS134:AT134:AU134:AV134:AW134:AX134:AY134)</f>
        <v>36</v>
      </c>
      <c r="S134" s="13" t="s">
        <v>37</v>
      </c>
      <c r="T134" s="9"/>
      <c r="U134" s="14"/>
      <c r="V134" s="9"/>
      <c r="W134" s="9"/>
      <c r="X134" s="9"/>
      <c r="Y134" s="9"/>
      <c r="AL134" s="75">
        <v>44935</v>
      </c>
      <c r="AM134" s="75">
        <v>45005</v>
      </c>
      <c r="AN134" s="75">
        <v>45022</v>
      </c>
      <c r="AO134" s="75">
        <v>45023</v>
      </c>
      <c r="AP134" s="75">
        <v>45047</v>
      </c>
      <c r="AQ134" s="75">
        <v>45068</v>
      </c>
      <c r="AR134" s="75">
        <v>45089</v>
      </c>
      <c r="AS134" s="75">
        <v>45096</v>
      </c>
      <c r="AT134" s="75">
        <v>45110</v>
      </c>
      <c r="AU134" s="75">
        <v>45127</v>
      </c>
      <c r="AV134" s="75">
        <v>45145</v>
      </c>
      <c r="AW134" s="75">
        <v>45159</v>
      </c>
      <c r="AX134" s="75">
        <v>45215</v>
      </c>
      <c r="AY134" s="75">
        <v>45236</v>
      </c>
    </row>
    <row r="135" spans="1:51" s="22" customFormat="1" ht="24" hidden="1" customHeight="1" x14ac:dyDescent="0.25">
      <c r="A135" s="8" t="s">
        <v>25</v>
      </c>
      <c r="B135" s="9" t="s">
        <v>376</v>
      </c>
      <c r="C135" s="9" t="s">
        <v>161</v>
      </c>
      <c r="D135" s="64" t="s">
        <v>609</v>
      </c>
      <c r="E135" s="8" t="s">
        <v>59</v>
      </c>
      <c r="F135" s="9" t="s">
        <v>60</v>
      </c>
      <c r="G135" s="64" t="s">
        <v>610</v>
      </c>
      <c r="H135" s="64" t="s">
        <v>386</v>
      </c>
      <c r="I135" s="8" t="s">
        <v>53</v>
      </c>
      <c r="J135" s="8" t="s">
        <v>54</v>
      </c>
      <c r="K135" s="64" t="s">
        <v>45</v>
      </c>
      <c r="L135" s="9">
        <v>10</v>
      </c>
      <c r="M135" s="65" t="s">
        <v>611</v>
      </c>
      <c r="N135" s="66">
        <v>45155</v>
      </c>
      <c r="O135" s="11">
        <v>20232110093441</v>
      </c>
      <c r="P135" s="12">
        <v>45162</v>
      </c>
      <c r="Q135" s="11">
        <f t="shared" si="2"/>
        <v>4</v>
      </c>
      <c r="R135" s="11">
        <f>NETWORKDAYS(N135,P135,AL135:AO135:AP135:AQ135:AR135:AS135:AT135:AU135:AV135:AW135:AX135:AY135)</f>
        <v>5</v>
      </c>
      <c r="S135" s="15" t="s">
        <v>65</v>
      </c>
      <c r="T135" s="9" t="s">
        <v>612</v>
      </c>
      <c r="U135" s="14">
        <v>45162</v>
      </c>
      <c r="V135" s="9" t="s">
        <v>67</v>
      </c>
      <c r="W135" s="9" t="s">
        <v>68</v>
      </c>
      <c r="X135" s="9" t="s">
        <v>69</v>
      </c>
      <c r="Y135" s="9" t="s">
        <v>69</v>
      </c>
      <c r="AL135" s="75">
        <v>44935</v>
      </c>
      <c r="AM135" s="75">
        <v>45005</v>
      </c>
      <c r="AN135" s="75">
        <v>45022</v>
      </c>
      <c r="AO135" s="75">
        <v>45023</v>
      </c>
      <c r="AP135" s="75">
        <v>45047</v>
      </c>
      <c r="AQ135" s="75">
        <v>45068</v>
      </c>
      <c r="AR135" s="75">
        <v>45089</v>
      </c>
      <c r="AS135" s="75">
        <v>45096</v>
      </c>
      <c r="AT135" s="75">
        <v>45110</v>
      </c>
      <c r="AU135" s="75">
        <v>45127</v>
      </c>
      <c r="AV135" s="75">
        <v>45145</v>
      </c>
      <c r="AW135" s="75">
        <v>45159</v>
      </c>
      <c r="AX135" s="75">
        <v>45215</v>
      </c>
      <c r="AY135" s="75">
        <v>45236</v>
      </c>
    </row>
    <row r="136" spans="1:51" s="22" customFormat="1" ht="24" hidden="1" customHeight="1" x14ac:dyDescent="0.25">
      <c r="A136" s="8" t="s">
        <v>25</v>
      </c>
      <c r="B136" s="9" t="s">
        <v>376</v>
      </c>
      <c r="C136" s="9" t="s">
        <v>57</v>
      </c>
      <c r="D136" s="64" t="s">
        <v>613</v>
      </c>
      <c r="E136" s="8" t="s">
        <v>29</v>
      </c>
      <c r="F136" s="9" t="s">
        <v>30</v>
      </c>
      <c r="G136" s="64" t="s">
        <v>614</v>
      </c>
      <c r="H136" s="64" t="s">
        <v>615</v>
      </c>
      <c r="I136" s="8" t="s">
        <v>53</v>
      </c>
      <c r="J136" s="8" t="s">
        <v>63</v>
      </c>
      <c r="K136" s="64" t="s">
        <v>88</v>
      </c>
      <c r="L136" s="9">
        <v>15</v>
      </c>
      <c r="M136" s="65" t="s">
        <v>616</v>
      </c>
      <c r="N136" s="66">
        <v>45155</v>
      </c>
      <c r="O136" s="11"/>
      <c r="P136" s="20">
        <v>45204</v>
      </c>
      <c r="Q136" s="11">
        <f t="shared" si="2"/>
        <v>34</v>
      </c>
      <c r="R136" s="11">
        <f>NETWORKDAYS(N136,P136,AL136:AO136:AP136:AQ136:AR136:AS136:AT136:AU136:AV136:AW136:AX136:AY136)</f>
        <v>35</v>
      </c>
      <c r="S136" s="13" t="s">
        <v>37</v>
      </c>
      <c r="T136" s="9"/>
      <c r="U136" s="14"/>
      <c r="V136" s="9"/>
      <c r="W136" s="9"/>
      <c r="X136" s="9"/>
      <c r="Y136" s="9"/>
      <c r="AL136" s="75">
        <v>44935</v>
      </c>
      <c r="AM136" s="75">
        <v>45005</v>
      </c>
      <c r="AN136" s="75">
        <v>45022</v>
      </c>
      <c r="AO136" s="75">
        <v>45023</v>
      </c>
      <c r="AP136" s="75">
        <v>45047</v>
      </c>
      <c r="AQ136" s="75">
        <v>45068</v>
      </c>
      <c r="AR136" s="75">
        <v>45089</v>
      </c>
      <c r="AS136" s="75">
        <v>45096</v>
      </c>
      <c r="AT136" s="75">
        <v>45110</v>
      </c>
      <c r="AU136" s="75">
        <v>45127</v>
      </c>
      <c r="AV136" s="75">
        <v>45145</v>
      </c>
      <c r="AW136" s="75">
        <v>45159</v>
      </c>
      <c r="AX136" s="75">
        <v>45215</v>
      </c>
      <c r="AY136" s="75">
        <v>45236</v>
      </c>
    </row>
    <row r="137" spans="1:51" s="22" customFormat="1" ht="24" customHeight="1" x14ac:dyDescent="0.25">
      <c r="A137" s="8" t="s">
        <v>25</v>
      </c>
      <c r="B137" s="9" t="s">
        <v>376</v>
      </c>
      <c r="C137" s="8" t="s">
        <v>27</v>
      </c>
      <c r="D137" s="64" t="s">
        <v>236</v>
      </c>
      <c r="E137" s="8" t="s">
        <v>39</v>
      </c>
      <c r="F137" s="9" t="s">
        <v>40</v>
      </c>
      <c r="G137" s="64" t="s">
        <v>617</v>
      </c>
      <c r="H137" s="64" t="s">
        <v>107</v>
      </c>
      <c r="I137" s="8" t="s">
        <v>43</v>
      </c>
      <c r="J137" s="8" t="s">
        <v>141</v>
      </c>
      <c r="K137" s="64" t="s">
        <v>45</v>
      </c>
      <c r="L137" s="9">
        <v>10</v>
      </c>
      <c r="M137" s="65" t="s">
        <v>618</v>
      </c>
      <c r="N137" s="66">
        <v>45156</v>
      </c>
      <c r="O137" s="11">
        <v>20231000093611</v>
      </c>
      <c r="P137" s="12">
        <v>45162</v>
      </c>
      <c r="Q137" s="11">
        <f t="shared" si="2"/>
        <v>3</v>
      </c>
      <c r="R137" s="11">
        <f>NETWORKDAYS(N137,P137,AL137:AO137:AP137:AQ137:AR137:AS137:AT137:AU137:AV137:AW137:AX137:AY137)</f>
        <v>4</v>
      </c>
      <c r="S137" s="15" t="s">
        <v>65</v>
      </c>
      <c r="T137" s="9" t="s">
        <v>619</v>
      </c>
      <c r="U137" s="14">
        <v>45184</v>
      </c>
      <c r="V137" s="9" t="s">
        <v>67</v>
      </c>
      <c r="W137" s="9" t="s">
        <v>68</v>
      </c>
      <c r="X137" s="9" t="s">
        <v>69</v>
      </c>
      <c r="Y137" s="9" t="s">
        <v>69</v>
      </c>
      <c r="AL137" s="75">
        <v>44935</v>
      </c>
      <c r="AM137" s="75">
        <v>45005</v>
      </c>
      <c r="AN137" s="75">
        <v>45022</v>
      </c>
      <c r="AO137" s="75">
        <v>45023</v>
      </c>
      <c r="AP137" s="75">
        <v>45047</v>
      </c>
      <c r="AQ137" s="75">
        <v>45068</v>
      </c>
      <c r="AR137" s="75">
        <v>45089</v>
      </c>
      <c r="AS137" s="75">
        <v>45096</v>
      </c>
      <c r="AT137" s="75">
        <v>45110</v>
      </c>
      <c r="AU137" s="75">
        <v>45127</v>
      </c>
      <c r="AV137" s="75">
        <v>45145</v>
      </c>
      <c r="AW137" s="75">
        <v>45159</v>
      </c>
      <c r="AX137" s="75">
        <v>45215</v>
      </c>
      <c r="AY137" s="75">
        <v>45236</v>
      </c>
    </row>
    <row r="138" spans="1:51" s="22" customFormat="1" ht="24" customHeight="1" x14ac:dyDescent="0.25">
      <c r="A138" s="8" t="s">
        <v>25</v>
      </c>
      <c r="B138" s="9" t="s">
        <v>376</v>
      </c>
      <c r="C138" s="8" t="s">
        <v>27</v>
      </c>
      <c r="D138" s="64" t="s">
        <v>620</v>
      </c>
      <c r="E138" s="8" t="s">
        <v>29</v>
      </c>
      <c r="F138" s="9" t="s">
        <v>30</v>
      </c>
      <c r="G138" s="64" t="s">
        <v>621</v>
      </c>
      <c r="H138" s="64" t="s">
        <v>32</v>
      </c>
      <c r="I138" s="8" t="s">
        <v>43</v>
      </c>
      <c r="J138" s="8" t="s">
        <v>34</v>
      </c>
      <c r="K138" s="64" t="s">
        <v>35</v>
      </c>
      <c r="L138" s="9">
        <v>15</v>
      </c>
      <c r="M138" s="65" t="s">
        <v>622</v>
      </c>
      <c r="N138" s="66">
        <v>45156</v>
      </c>
      <c r="O138" s="11">
        <v>20233140093581</v>
      </c>
      <c r="P138" s="12">
        <v>45162</v>
      </c>
      <c r="Q138" s="11">
        <f t="shared" si="2"/>
        <v>3</v>
      </c>
      <c r="R138" s="11">
        <f>NETWORKDAYS(N138,P138,AL138:AO138:AP138:AQ138:AR138:AS138:AT138:AU138:AV138:AW138:AX138:AY138)</f>
        <v>4</v>
      </c>
      <c r="S138" s="15" t="s">
        <v>65</v>
      </c>
      <c r="T138" s="9" t="s">
        <v>623</v>
      </c>
      <c r="U138" s="14" t="s">
        <v>69</v>
      </c>
      <c r="V138" s="9" t="s">
        <v>67</v>
      </c>
      <c r="W138" s="9" t="s">
        <v>69</v>
      </c>
      <c r="X138" s="9" t="s">
        <v>69</v>
      </c>
      <c r="Y138" s="9" t="s">
        <v>624</v>
      </c>
      <c r="AL138" s="75">
        <v>44935</v>
      </c>
      <c r="AM138" s="75">
        <v>45005</v>
      </c>
      <c r="AN138" s="75">
        <v>45022</v>
      </c>
      <c r="AO138" s="75">
        <v>45023</v>
      </c>
      <c r="AP138" s="75">
        <v>45047</v>
      </c>
      <c r="AQ138" s="75">
        <v>45068</v>
      </c>
      <c r="AR138" s="75">
        <v>45089</v>
      </c>
      <c r="AS138" s="75">
        <v>45096</v>
      </c>
      <c r="AT138" s="75">
        <v>45110</v>
      </c>
      <c r="AU138" s="75">
        <v>45127</v>
      </c>
      <c r="AV138" s="75">
        <v>45145</v>
      </c>
      <c r="AW138" s="75">
        <v>45159</v>
      </c>
      <c r="AX138" s="75">
        <v>45215</v>
      </c>
      <c r="AY138" s="75">
        <v>45236</v>
      </c>
    </row>
    <row r="139" spans="1:51" s="22" customFormat="1" ht="24" hidden="1" customHeight="1" x14ac:dyDescent="0.25">
      <c r="A139" s="8" t="s">
        <v>25</v>
      </c>
      <c r="B139" s="9" t="s">
        <v>376</v>
      </c>
      <c r="C139" s="9" t="s">
        <v>111</v>
      </c>
      <c r="D139" s="64" t="s">
        <v>625</v>
      </c>
      <c r="E139" s="8" t="s">
        <v>396</v>
      </c>
      <c r="F139" s="9" t="s">
        <v>60</v>
      </c>
      <c r="G139" s="64" t="s">
        <v>626</v>
      </c>
      <c r="H139" s="64" t="s">
        <v>338</v>
      </c>
      <c r="I139" s="8" t="s">
        <v>33</v>
      </c>
      <c r="J139" s="64" t="s">
        <v>339</v>
      </c>
      <c r="K139" s="64" t="s">
        <v>55</v>
      </c>
      <c r="L139" s="9">
        <v>15</v>
      </c>
      <c r="M139" s="65" t="s">
        <v>627</v>
      </c>
      <c r="N139" s="66">
        <v>45156</v>
      </c>
      <c r="O139" s="11"/>
      <c r="P139" s="20">
        <v>45204</v>
      </c>
      <c r="Q139" s="11">
        <f t="shared" si="2"/>
        <v>33</v>
      </c>
      <c r="R139" s="11">
        <f>NETWORKDAYS(N139,P139,AL139:AO139:AP139:AQ139:AR139:AS139:AT139:AU139:AV139:AW139:AX139:AY139)</f>
        <v>34</v>
      </c>
      <c r="S139" s="13" t="s">
        <v>37</v>
      </c>
      <c r="T139" s="9"/>
      <c r="U139" s="14"/>
      <c r="V139" s="9"/>
      <c r="W139" s="9"/>
      <c r="X139" s="9"/>
      <c r="Y139" s="9"/>
      <c r="AL139" s="75">
        <v>44935</v>
      </c>
      <c r="AM139" s="75">
        <v>45005</v>
      </c>
      <c r="AN139" s="75">
        <v>45022</v>
      </c>
      <c r="AO139" s="75">
        <v>45023</v>
      </c>
      <c r="AP139" s="75">
        <v>45047</v>
      </c>
      <c r="AQ139" s="75">
        <v>45068</v>
      </c>
      <c r="AR139" s="75">
        <v>45089</v>
      </c>
      <c r="AS139" s="75">
        <v>45096</v>
      </c>
      <c r="AT139" s="75">
        <v>45110</v>
      </c>
      <c r="AU139" s="75">
        <v>45127</v>
      </c>
      <c r="AV139" s="75">
        <v>45145</v>
      </c>
      <c r="AW139" s="75">
        <v>45159</v>
      </c>
      <c r="AX139" s="75">
        <v>45215</v>
      </c>
      <c r="AY139" s="75">
        <v>45236</v>
      </c>
    </row>
    <row r="140" spans="1:51" s="22" customFormat="1" ht="24" hidden="1" customHeight="1" x14ac:dyDescent="0.25">
      <c r="A140" s="8" t="s">
        <v>25</v>
      </c>
      <c r="B140" s="9" t="s">
        <v>376</v>
      </c>
      <c r="C140" s="9" t="s">
        <v>57</v>
      </c>
      <c r="D140" s="64" t="s">
        <v>154</v>
      </c>
      <c r="E140" s="8" t="s">
        <v>396</v>
      </c>
      <c r="F140" s="9" t="s">
        <v>155</v>
      </c>
      <c r="G140" s="64" t="s">
        <v>628</v>
      </c>
      <c r="H140" s="64" t="s">
        <v>310</v>
      </c>
      <c r="I140" s="8" t="s">
        <v>53</v>
      </c>
      <c r="J140" s="8" t="s">
        <v>54</v>
      </c>
      <c r="K140" s="64" t="s">
        <v>145</v>
      </c>
      <c r="L140" s="9">
        <v>30</v>
      </c>
      <c r="M140" s="65" t="s">
        <v>629</v>
      </c>
      <c r="N140" s="66">
        <v>45156</v>
      </c>
      <c r="O140" s="11">
        <v>20232110094021</v>
      </c>
      <c r="P140" s="12">
        <v>45170</v>
      </c>
      <c r="Q140" s="11">
        <f t="shared" si="2"/>
        <v>9</v>
      </c>
      <c r="R140" s="11">
        <f>NETWORKDAYS(N140,P140,AL140:AO140:AP140:AQ140:AR140:AS140:AT140:AU140:AV140:AW140:AX140:AY140)</f>
        <v>10</v>
      </c>
      <c r="S140" s="15" t="s">
        <v>65</v>
      </c>
      <c r="T140" s="9" t="s">
        <v>630</v>
      </c>
      <c r="U140" s="14">
        <v>45170</v>
      </c>
      <c r="V140" s="9" t="s">
        <v>67</v>
      </c>
      <c r="W140" s="9" t="s">
        <v>68</v>
      </c>
      <c r="X140" s="9" t="s">
        <v>69</v>
      </c>
      <c r="Y140" s="9" t="s">
        <v>69</v>
      </c>
      <c r="AL140" s="75">
        <v>44935</v>
      </c>
      <c r="AM140" s="75">
        <v>45005</v>
      </c>
      <c r="AN140" s="75">
        <v>45022</v>
      </c>
      <c r="AO140" s="75">
        <v>45023</v>
      </c>
      <c r="AP140" s="75">
        <v>45047</v>
      </c>
      <c r="AQ140" s="75">
        <v>45068</v>
      </c>
      <c r="AR140" s="75">
        <v>45089</v>
      </c>
      <c r="AS140" s="75">
        <v>45096</v>
      </c>
      <c r="AT140" s="75">
        <v>45110</v>
      </c>
      <c r="AU140" s="75">
        <v>45127</v>
      </c>
      <c r="AV140" s="75">
        <v>45145</v>
      </c>
      <c r="AW140" s="75">
        <v>45159</v>
      </c>
      <c r="AX140" s="75">
        <v>45215</v>
      </c>
      <c r="AY140" s="75">
        <v>45236</v>
      </c>
    </row>
    <row r="141" spans="1:51" s="22" customFormat="1" ht="24" hidden="1" customHeight="1" x14ac:dyDescent="0.25">
      <c r="A141" s="8" t="s">
        <v>25</v>
      </c>
      <c r="B141" s="9" t="s">
        <v>376</v>
      </c>
      <c r="C141" s="9" t="s">
        <v>631</v>
      </c>
      <c r="D141" s="64" t="s">
        <v>632</v>
      </c>
      <c r="E141" s="8" t="s">
        <v>396</v>
      </c>
      <c r="F141" s="9" t="s">
        <v>155</v>
      </c>
      <c r="G141" s="64" t="s">
        <v>633</v>
      </c>
      <c r="H141" s="64" t="s">
        <v>310</v>
      </c>
      <c r="I141" s="8" t="s">
        <v>53</v>
      </c>
      <c r="J141" s="8" t="s">
        <v>54</v>
      </c>
      <c r="K141" s="64" t="s">
        <v>145</v>
      </c>
      <c r="L141" s="9">
        <v>30</v>
      </c>
      <c r="M141" s="65" t="s">
        <v>634</v>
      </c>
      <c r="N141" s="66">
        <v>45156</v>
      </c>
      <c r="O141" s="11"/>
      <c r="P141" s="20">
        <v>45204</v>
      </c>
      <c r="Q141" s="11">
        <f t="shared" si="2"/>
        <v>33</v>
      </c>
      <c r="R141" s="11">
        <f>NETWORKDAYS(N141,P141,AL141:AO141:AP141:AQ141:AR141:AS141:AT141:AU141:AV141:AW141:AX141:AY141)</f>
        <v>34</v>
      </c>
      <c r="S141" s="13" t="s">
        <v>37</v>
      </c>
      <c r="T141" s="9"/>
      <c r="U141" s="14"/>
      <c r="V141" s="9"/>
      <c r="W141" s="9"/>
      <c r="X141" s="9"/>
      <c r="Y141" s="9" t="s">
        <v>635</v>
      </c>
      <c r="AL141" s="75">
        <v>44935</v>
      </c>
      <c r="AM141" s="75">
        <v>45005</v>
      </c>
      <c r="AN141" s="75">
        <v>45022</v>
      </c>
      <c r="AO141" s="75">
        <v>45023</v>
      </c>
      <c r="AP141" s="75">
        <v>45047</v>
      </c>
      <c r="AQ141" s="75">
        <v>45068</v>
      </c>
      <c r="AR141" s="75">
        <v>45089</v>
      </c>
      <c r="AS141" s="75">
        <v>45096</v>
      </c>
      <c r="AT141" s="75">
        <v>45110</v>
      </c>
      <c r="AU141" s="75">
        <v>45127</v>
      </c>
      <c r="AV141" s="75">
        <v>45145</v>
      </c>
      <c r="AW141" s="75">
        <v>45159</v>
      </c>
      <c r="AX141" s="75">
        <v>45215</v>
      </c>
      <c r="AY141" s="75">
        <v>45236</v>
      </c>
    </row>
    <row r="142" spans="1:51" s="22" customFormat="1" ht="24" hidden="1" customHeight="1" x14ac:dyDescent="0.25">
      <c r="A142" s="8" t="s">
        <v>25</v>
      </c>
      <c r="B142" s="9" t="s">
        <v>376</v>
      </c>
      <c r="C142" s="9" t="s">
        <v>131</v>
      </c>
      <c r="D142" s="64" t="s">
        <v>636</v>
      </c>
      <c r="E142" s="8" t="s">
        <v>396</v>
      </c>
      <c r="F142" s="9" t="s">
        <v>91</v>
      </c>
      <c r="G142" s="64" t="s">
        <v>637</v>
      </c>
      <c r="H142" s="64" t="s">
        <v>638</v>
      </c>
      <c r="I142" s="8" t="s">
        <v>53</v>
      </c>
      <c r="J142" s="8" t="s">
        <v>94</v>
      </c>
      <c r="K142" s="64" t="s">
        <v>145</v>
      </c>
      <c r="L142" s="9">
        <v>30</v>
      </c>
      <c r="M142" s="65" t="s">
        <v>639</v>
      </c>
      <c r="N142" s="66">
        <v>45156</v>
      </c>
      <c r="O142" s="11">
        <v>20232140094161</v>
      </c>
      <c r="P142" s="20">
        <v>45204</v>
      </c>
      <c r="Q142" s="11">
        <f t="shared" si="2"/>
        <v>33</v>
      </c>
      <c r="R142" s="11">
        <f>NETWORKDAYS(N142,P142,AL142:AO142:AP142:AQ142:AR142:AS142:AT142:AU142:AV142:AW142:AX142:AY142)</f>
        <v>34</v>
      </c>
      <c r="S142" s="15" t="s">
        <v>65</v>
      </c>
      <c r="T142" s="9" t="s">
        <v>640</v>
      </c>
      <c r="U142" s="14">
        <v>45182</v>
      </c>
      <c r="V142" s="9" t="s">
        <v>67</v>
      </c>
      <c r="W142" s="9" t="s">
        <v>497</v>
      </c>
      <c r="X142" s="9" t="s">
        <v>69</v>
      </c>
      <c r="Y142" s="9" t="s">
        <v>641</v>
      </c>
      <c r="AL142" s="75">
        <v>44935</v>
      </c>
      <c r="AM142" s="75">
        <v>45005</v>
      </c>
      <c r="AN142" s="75">
        <v>45022</v>
      </c>
      <c r="AO142" s="75">
        <v>45023</v>
      </c>
      <c r="AP142" s="75">
        <v>45047</v>
      </c>
      <c r="AQ142" s="75">
        <v>45068</v>
      </c>
      <c r="AR142" s="75">
        <v>45089</v>
      </c>
      <c r="AS142" s="75">
        <v>45096</v>
      </c>
      <c r="AT142" s="75">
        <v>45110</v>
      </c>
      <c r="AU142" s="75">
        <v>45127</v>
      </c>
      <c r="AV142" s="75">
        <v>45145</v>
      </c>
      <c r="AW142" s="75">
        <v>45159</v>
      </c>
      <c r="AX142" s="75">
        <v>45215</v>
      </c>
      <c r="AY142" s="75">
        <v>45236</v>
      </c>
    </row>
    <row r="143" spans="1:51" s="22" customFormat="1" ht="24" hidden="1" customHeight="1" x14ac:dyDescent="0.25">
      <c r="A143" s="8" t="s">
        <v>25</v>
      </c>
      <c r="B143" s="9" t="s">
        <v>376</v>
      </c>
      <c r="C143" s="9" t="s">
        <v>131</v>
      </c>
      <c r="D143" s="64" t="s">
        <v>642</v>
      </c>
      <c r="E143" s="22" t="s">
        <v>396</v>
      </c>
      <c r="F143" s="9" t="s">
        <v>155</v>
      </c>
      <c r="G143" s="64" t="s">
        <v>643</v>
      </c>
      <c r="H143" s="64" t="s">
        <v>310</v>
      </c>
      <c r="I143" s="8" t="s">
        <v>53</v>
      </c>
      <c r="J143" s="8" t="s">
        <v>54</v>
      </c>
      <c r="K143" s="64" t="s">
        <v>55</v>
      </c>
      <c r="L143" s="9">
        <v>15</v>
      </c>
      <c r="M143" s="65" t="s">
        <v>644</v>
      </c>
      <c r="N143" s="66">
        <v>45156</v>
      </c>
      <c r="O143" s="11" t="s">
        <v>645</v>
      </c>
      <c r="P143" s="12">
        <v>45166</v>
      </c>
      <c r="Q143" s="11">
        <f t="shared" si="2"/>
        <v>5</v>
      </c>
      <c r="R143" s="11">
        <f>NETWORKDAYS(N143,P143,AL143:AO143:AP143:AQ143:AR143:AS143:AT143:AU143:AV143:AW143:AX143:AY143)</f>
        <v>6</v>
      </c>
      <c r="S143" s="15" t="s">
        <v>65</v>
      </c>
      <c r="T143" s="9" t="s">
        <v>646</v>
      </c>
      <c r="U143" s="14">
        <v>45166</v>
      </c>
      <c r="V143" s="9" t="s">
        <v>67</v>
      </c>
      <c r="W143" s="9" t="s">
        <v>68</v>
      </c>
      <c r="X143" s="9" t="s">
        <v>69</v>
      </c>
      <c r="Y143" s="9" t="s">
        <v>69</v>
      </c>
      <c r="AL143" s="75">
        <v>44935</v>
      </c>
      <c r="AM143" s="75">
        <v>45005</v>
      </c>
      <c r="AN143" s="75">
        <v>45022</v>
      </c>
      <c r="AO143" s="75">
        <v>45023</v>
      </c>
      <c r="AP143" s="75">
        <v>45047</v>
      </c>
      <c r="AQ143" s="75">
        <v>45068</v>
      </c>
      <c r="AR143" s="75">
        <v>45089</v>
      </c>
      <c r="AS143" s="75">
        <v>45096</v>
      </c>
      <c r="AT143" s="75">
        <v>45110</v>
      </c>
      <c r="AU143" s="75">
        <v>45127</v>
      </c>
      <c r="AV143" s="75">
        <v>45145</v>
      </c>
      <c r="AW143" s="75">
        <v>45159</v>
      </c>
      <c r="AX143" s="75">
        <v>45215</v>
      </c>
      <c r="AY143" s="75">
        <v>45236</v>
      </c>
    </row>
    <row r="144" spans="1:51" s="22" customFormat="1" ht="24" hidden="1" customHeight="1" x14ac:dyDescent="0.25">
      <c r="A144" s="8" t="s">
        <v>25</v>
      </c>
      <c r="B144" s="9" t="s">
        <v>376</v>
      </c>
      <c r="C144" s="9" t="s">
        <v>165</v>
      </c>
      <c r="D144" s="64" t="s">
        <v>647</v>
      </c>
      <c r="E144" s="8" t="s">
        <v>39</v>
      </c>
      <c r="F144" s="9" t="s">
        <v>60</v>
      </c>
      <c r="G144" s="64" t="s">
        <v>648</v>
      </c>
      <c r="H144" s="64" t="s">
        <v>140</v>
      </c>
      <c r="I144" s="8" t="s">
        <v>43</v>
      </c>
      <c r="J144" s="8" t="s">
        <v>141</v>
      </c>
      <c r="K144" s="64" t="s">
        <v>121</v>
      </c>
      <c r="L144" s="9">
        <v>10</v>
      </c>
      <c r="M144" s="65" t="s">
        <v>649</v>
      </c>
      <c r="N144" s="66">
        <v>45156</v>
      </c>
      <c r="O144" s="11"/>
      <c r="P144" s="20">
        <v>45204</v>
      </c>
      <c r="Q144" s="11">
        <f>R144-1</f>
        <v>33</v>
      </c>
      <c r="R144" s="11">
        <f>NETWORKDAYS(N144,P144,AL144:AO144:AP144:AQ144:AR144:AS144:AT144:AU144:AV144:AW144:AX144:AY144)</f>
        <v>34</v>
      </c>
      <c r="S144" s="13" t="s">
        <v>37</v>
      </c>
      <c r="T144" s="9"/>
      <c r="U144" s="14"/>
      <c r="V144" s="9"/>
      <c r="W144" s="9"/>
      <c r="X144" s="9"/>
      <c r="Y144" s="9"/>
      <c r="AL144" s="75">
        <v>44935</v>
      </c>
      <c r="AM144" s="75">
        <v>45005</v>
      </c>
      <c r="AN144" s="75">
        <v>45022</v>
      </c>
      <c r="AO144" s="75">
        <v>45023</v>
      </c>
      <c r="AP144" s="75">
        <v>45047</v>
      </c>
      <c r="AQ144" s="75">
        <v>45068</v>
      </c>
      <c r="AR144" s="75">
        <v>45089</v>
      </c>
      <c r="AS144" s="75">
        <v>45096</v>
      </c>
      <c r="AT144" s="75">
        <v>45110</v>
      </c>
      <c r="AU144" s="75">
        <v>45127</v>
      </c>
      <c r="AV144" s="75">
        <v>45145</v>
      </c>
      <c r="AW144" s="75">
        <v>45159</v>
      </c>
      <c r="AX144" s="75">
        <v>45215</v>
      </c>
      <c r="AY144" s="75">
        <v>45236</v>
      </c>
    </row>
    <row r="145" spans="1:51" s="22" customFormat="1" ht="24" customHeight="1" x14ac:dyDescent="0.25">
      <c r="A145" s="8" t="s">
        <v>25</v>
      </c>
      <c r="B145" s="9" t="s">
        <v>376</v>
      </c>
      <c r="C145" s="8" t="s">
        <v>27</v>
      </c>
      <c r="D145" s="64" t="s">
        <v>650</v>
      </c>
      <c r="E145" s="8" t="s">
        <v>80</v>
      </c>
      <c r="F145" s="9" t="s">
        <v>40</v>
      </c>
      <c r="G145" s="64" t="s">
        <v>651</v>
      </c>
      <c r="H145" s="64" t="s">
        <v>439</v>
      </c>
      <c r="I145" s="8" t="s">
        <v>33</v>
      </c>
      <c r="J145" s="64" t="s">
        <v>315</v>
      </c>
      <c r="K145" s="64" t="s">
        <v>121</v>
      </c>
      <c r="L145" s="9">
        <v>10</v>
      </c>
      <c r="M145" s="65" t="s">
        <v>652</v>
      </c>
      <c r="N145" s="66">
        <v>45156</v>
      </c>
      <c r="O145" s="11" t="s">
        <v>653</v>
      </c>
      <c r="P145" s="12">
        <v>45162</v>
      </c>
      <c r="Q145" s="11">
        <f>R145-1</f>
        <v>3</v>
      </c>
      <c r="R145" s="11">
        <f>NETWORKDAYS(N145,P145,AL145:AO145:AP145:AQ145:AR145:AS145:AT145:AU145:AV145:AW145:AX145:AY145)</f>
        <v>4</v>
      </c>
      <c r="S145" s="15" t="s">
        <v>65</v>
      </c>
      <c r="T145" s="9" t="s">
        <v>654</v>
      </c>
      <c r="U145" s="14">
        <v>45162</v>
      </c>
      <c r="V145" s="9" t="s">
        <v>67</v>
      </c>
      <c r="W145" s="9" t="s">
        <v>68</v>
      </c>
      <c r="X145" s="9" t="s">
        <v>69</v>
      </c>
      <c r="Y145" s="9" t="s">
        <v>69</v>
      </c>
      <c r="AL145" s="75">
        <v>44935</v>
      </c>
      <c r="AM145" s="75">
        <v>45005</v>
      </c>
      <c r="AN145" s="75">
        <v>45022</v>
      </c>
      <c r="AO145" s="75">
        <v>45023</v>
      </c>
      <c r="AP145" s="75">
        <v>45047</v>
      </c>
      <c r="AQ145" s="75">
        <v>45068</v>
      </c>
      <c r="AR145" s="75">
        <v>45089</v>
      </c>
      <c r="AS145" s="75">
        <v>45096</v>
      </c>
      <c r="AT145" s="75">
        <v>45110</v>
      </c>
      <c r="AU145" s="75">
        <v>45127</v>
      </c>
      <c r="AV145" s="75">
        <v>45145</v>
      </c>
      <c r="AW145" s="75">
        <v>45159</v>
      </c>
      <c r="AX145" s="75">
        <v>45215</v>
      </c>
      <c r="AY145" s="75">
        <v>45236</v>
      </c>
    </row>
    <row r="146" spans="1:51" s="22" customFormat="1" ht="24" hidden="1" customHeight="1" x14ac:dyDescent="0.25">
      <c r="A146" s="8" t="s">
        <v>25</v>
      </c>
      <c r="B146" s="9" t="s">
        <v>376</v>
      </c>
      <c r="C146" s="9" t="s">
        <v>73</v>
      </c>
      <c r="D146" s="64" t="s">
        <v>655</v>
      </c>
      <c r="E146" s="8" t="s">
        <v>29</v>
      </c>
      <c r="F146" s="9" t="s">
        <v>86</v>
      </c>
      <c r="G146" s="64" t="s">
        <v>656</v>
      </c>
      <c r="H146" s="64" t="s">
        <v>157</v>
      </c>
      <c r="I146" s="8" t="s">
        <v>53</v>
      </c>
      <c r="J146" s="8" t="s">
        <v>54</v>
      </c>
      <c r="K146" s="64" t="s">
        <v>145</v>
      </c>
      <c r="L146" s="9">
        <v>30</v>
      </c>
      <c r="M146" s="65" t="s">
        <v>657</v>
      </c>
      <c r="N146" s="66">
        <v>45160</v>
      </c>
      <c r="O146" s="11">
        <v>20232110094551</v>
      </c>
      <c r="P146" s="20">
        <v>45204</v>
      </c>
      <c r="Q146" s="11">
        <f>R146-1</f>
        <v>32</v>
      </c>
      <c r="R146" s="11">
        <f>NETWORKDAYS(N146,P146,AL146:AO146:AP146:AQ146:AR146:AS146:AT146:AU146:AV146:AW146:AX146:AY146)</f>
        <v>33</v>
      </c>
      <c r="S146" s="15" t="s">
        <v>65</v>
      </c>
      <c r="T146" s="9" t="s">
        <v>658</v>
      </c>
      <c r="U146" s="14">
        <v>45189</v>
      </c>
      <c r="V146" s="9" t="s">
        <v>580</v>
      </c>
      <c r="W146" s="9" t="s">
        <v>497</v>
      </c>
      <c r="X146" s="9" t="s">
        <v>69</v>
      </c>
      <c r="Y146" s="9" t="s">
        <v>498</v>
      </c>
      <c r="AL146" s="75">
        <v>44935</v>
      </c>
      <c r="AM146" s="75">
        <v>45005</v>
      </c>
      <c r="AN146" s="75">
        <v>45022</v>
      </c>
      <c r="AO146" s="75">
        <v>45023</v>
      </c>
      <c r="AP146" s="75">
        <v>45047</v>
      </c>
      <c r="AQ146" s="75">
        <v>45068</v>
      </c>
      <c r="AR146" s="75">
        <v>45089</v>
      </c>
      <c r="AS146" s="75">
        <v>45096</v>
      </c>
      <c r="AT146" s="75">
        <v>45110</v>
      </c>
      <c r="AU146" s="75">
        <v>45127</v>
      </c>
      <c r="AV146" s="75">
        <v>45145</v>
      </c>
      <c r="AW146" s="75">
        <v>45159</v>
      </c>
      <c r="AX146" s="75">
        <v>45215</v>
      </c>
      <c r="AY146" s="75">
        <v>45236</v>
      </c>
    </row>
    <row r="147" spans="1:51" s="22" customFormat="1" ht="24" customHeight="1" x14ac:dyDescent="0.25">
      <c r="A147" s="8" t="s">
        <v>25</v>
      </c>
      <c r="B147" s="9" t="s">
        <v>376</v>
      </c>
      <c r="C147" s="8" t="s">
        <v>27</v>
      </c>
      <c r="D147" s="64" t="s">
        <v>659</v>
      </c>
      <c r="E147" s="8" t="s">
        <v>29</v>
      </c>
      <c r="F147" s="9" t="s">
        <v>30</v>
      </c>
      <c r="G147" s="64" t="s">
        <v>660</v>
      </c>
      <c r="H147" s="64" t="s">
        <v>445</v>
      </c>
      <c r="I147" s="8" t="s">
        <v>53</v>
      </c>
      <c r="J147" s="64" t="s">
        <v>135</v>
      </c>
      <c r="K147" s="64" t="s">
        <v>121</v>
      </c>
      <c r="L147" s="9">
        <v>10</v>
      </c>
      <c r="M147" s="65" t="s">
        <v>661</v>
      </c>
      <c r="N147" s="66">
        <v>45160</v>
      </c>
      <c r="O147" s="11" t="s">
        <v>662</v>
      </c>
      <c r="P147" s="20">
        <v>45204</v>
      </c>
      <c r="Q147" s="11">
        <f>R147-1</f>
        <v>32</v>
      </c>
      <c r="R147" s="11">
        <f>NETWORKDAYS(N147,P147,AL147:AO147:AP147:AQ147:AR147:AS147:AT147:AU147:AV147:AW147:AX147:AY147)</f>
        <v>33</v>
      </c>
      <c r="S147" s="13" t="s">
        <v>37</v>
      </c>
      <c r="T147" s="9" t="s">
        <v>663</v>
      </c>
      <c r="U147" s="14"/>
      <c r="V147" s="9"/>
      <c r="W147" s="9"/>
      <c r="X147" s="9"/>
      <c r="Y147" s="9" t="s">
        <v>448</v>
      </c>
      <c r="AL147" s="75">
        <v>44935</v>
      </c>
      <c r="AM147" s="75">
        <v>45005</v>
      </c>
      <c r="AN147" s="75">
        <v>45022</v>
      </c>
      <c r="AO147" s="75">
        <v>45023</v>
      </c>
      <c r="AP147" s="75">
        <v>45047</v>
      </c>
      <c r="AQ147" s="75">
        <v>45068</v>
      </c>
      <c r="AR147" s="75">
        <v>45089</v>
      </c>
      <c r="AS147" s="75">
        <v>45096</v>
      </c>
      <c r="AT147" s="75">
        <v>45110</v>
      </c>
      <c r="AU147" s="75">
        <v>45127</v>
      </c>
      <c r="AV147" s="75">
        <v>45145</v>
      </c>
      <c r="AW147" s="75">
        <v>45159</v>
      </c>
      <c r="AX147" s="75">
        <v>45215</v>
      </c>
      <c r="AY147" s="75">
        <v>45236</v>
      </c>
    </row>
    <row r="148" spans="1:51" s="22" customFormat="1" ht="24" customHeight="1" x14ac:dyDescent="0.25">
      <c r="A148" s="8" t="s">
        <v>25</v>
      </c>
      <c r="B148" s="9" t="s">
        <v>376</v>
      </c>
      <c r="C148" s="8" t="s">
        <v>27</v>
      </c>
      <c r="D148" s="64" t="s">
        <v>664</v>
      </c>
      <c r="E148" s="8" t="s">
        <v>29</v>
      </c>
      <c r="F148" s="9" t="s">
        <v>86</v>
      </c>
      <c r="G148" s="64" t="s">
        <v>665</v>
      </c>
      <c r="H148" s="64" t="s">
        <v>157</v>
      </c>
      <c r="I148" s="8" t="s">
        <v>53</v>
      </c>
      <c r="J148" s="8" t="s">
        <v>54</v>
      </c>
      <c r="K148" s="64" t="s">
        <v>88</v>
      </c>
      <c r="L148" s="9">
        <v>15</v>
      </c>
      <c r="M148" s="65" t="s">
        <v>666</v>
      </c>
      <c r="N148" s="66">
        <v>45160</v>
      </c>
      <c r="O148" s="11">
        <v>20232110094581</v>
      </c>
      <c r="P148" s="20">
        <v>45204</v>
      </c>
      <c r="Q148" s="11">
        <f>R148-1</f>
        <v>32</v>
      </c>
      <c r="R148" s="11">
        <f>NETWORKDAYS(N148,P148,AL148:AO148:AP148:AQ148:AR148:AS148:AT148:AU148:AV148:AW148:AX148:AY148)</f>
        <v>33</v>
      </c>
      <c r="S148" s="13" t="s">
        <v>37</v>
      </c>
      <c r="T148" s="9" t="s">
        <v>667</v>
      </c>
      <c r="U148" s="14">
        <v>45189</v>
      </c>
      <c r="V148" s="9" t="s">
        <v>580</v>
      </c>
      <c r="W148" s="9" t="s">
        <v>497</v>
      </c>
      <c r="X148" s="9" t="s">
        <v>69</v>
      </c>
      <c r="Y148" s="9" t="s">
        <v>498</v>
      </c>
      <c r="AL148" s="75">
        <v>44935</v>
      </c>
      <c r="AM148" s="75">
        <v>45005</v>
      </c>
      <c r="AN148" s="75">
        <v>45022</v>
      </c>
      <c r="AO148" s="75">
        <v>45023</v>
      </c>
      <c r="AP148" s="75">
        <v>45047</v>
      </c>
      <c r="AQ148" s="75">
        <v>45068</v>
      </c>
      <c r="AR148" s="75">
        <v>45089</v>
      </c>
      <c r="AS148" s="75">
        <v>45096</v>
      </c>
      <c r="AT148" s="75">
        <v>45110</v>
      </c>
      <c r="AU148" s="75">
        <v>45127</v>
      </c>
      <c r="AV148" s="75">
        <v>45145</v>
      </c>
      <c r="AW148" s="75">
        <v>45159</v>
      </c>
      <c r="AX148" s="75">
        <v>45215</v>
      </c>
      <c r="AY148" s="75">
        <v>45236</v>
      </c>
    </row>
    <row r="149" spans="1:51" s="22" customFormat="1" ht="24" customHeight="1" x14ac:dyDescent="0.25">
      <c r="A149" s="8" t="s">
        <v>25</v>
      </c>
      <c r="B149" s="9" t="s">
        <v>376</v>
      </c>
      <c r="C149" s="8" t="s">
        <v>27</v>
      </c>
      <c r="D149" s="64" t="s">
        <v>236</v>
      </c>
      <c r="E149" s="8" t="s">
        <v>39</v>
      </c>
      <c r="F149" s="9" t="s">
        <v>40</v>
      </c>
      <c r="G149" s="64" t="s">
        <v>668</v>
      </c>
      <c r="H149" s="64" t="s">
        <v>140</v>
      </c>
      <c r="I149" s="8" t="s">
        <v>33</v>
      </c>
      <c r="J149" s="9" t="s">
        <v>587</v>
      </c>
      <c r="K149" s="64" t="s">
        <v>45</v>
      </c>
      <c r="L149" s="9">
        <v>10</v>
      </c>
      <c r="M149" s="65" t="s">
        <v>669</v>
      </c>
      <c r="N149" s="66">
        <v>45160</v>
      </c>
      <c r="O149" s="11"/>
      <c r="P149" s="20">
        <v>45204</v>
      </c>
      <c r="Q149" s="11">
        <f t="shared" ref="Q149:Q155" si="3">R149-1</f>
        <v>32</v>
      </c>
      <c r="R149" s="11">
        <f>NETWORKDAYS(N149,P149,AL149:AO149:AP149:AQ149:AR149:AS149:AT149:AU149:AV149:AW149:AX149:AY149)</f>
        <v>33</v>
      </c>
      <c r="S149" s="13" t="s">
        <v>37</v>
      </c>
      <c r="T149" s="9"/>
      <c r="U149" s="14"/>
      <c r="V149" s="9"/>
      <c r="W149" s="9"/>
      <c r="X149" s="9"/>
      <c r="Y149" s="9"/>
      <c r="AL149" s="75">
        <v>44935</v>
      </c>
      <c r="AM149" s="75">
        <v>45005</v>
      </c>
      <c r="AN149" s="75">
        <v>45022</v>
      </c>
      <c r="AO149" s="75">
        <v>45023</v>
      </c>
      <c r="AP149" s="75">
        <v>45047</v>
      </c>
      <c r="AQ149" s="75">
        <v>45068</v>
      </c>
      <c r="AR149" s="75">
        <v>45089</v>
      </c>
      <c r="AS149" s="75">
        <v>45096</v>
      </c>
      <c r="AT149" s="75">
        <v>45110</v>
      </c>
      <c r="AU149" s="75">
        <v>45127</v>
      </c>
      <c r="AV149" s="75">
        <v>45145</v>
      </c>
      <c r="AW149" s="75">
        <v>45159</v>
      </c>
      <c r="AX149" s="75">
        <v>45215</v>
      </c>
      <c r="AY149" s="75">
        <v>45236</v>
      </c>
    </row>
    <row r="150" spans="1:51" s="22" customFormat="1" ht="24" hidden="1" customHeight="1" x14ac:dyDescent="0.25">
      <c r="A150" s="8" t="s">
        <v>25</v>
      </c>
      <c r="B150" s="9" t="s">
        <v>376</v>
      </c>
      <c r="C150" s="9" t="s">
        <v>329</v>
      </c>
      <c r="D150" s="64" t="s">
        <v>670</v>
      </c>
      <c r="E150" s="8" t="s">
        <v>396</v>
      </c>
      <c r="F150" s="9" t="s">
        <v>86</v>
      </c>
      <c r="G150" s="64" t="s">
        <v>671</v>
      </c>
      <c r="H150" s="64" t="s">
        <v>157</v>
      </c>
      <c r="I150" s="8" t="s">
        <v>53</v>
      </c>
      <c r="J150" s="8" t="s">
        <v>54</v>
      </c>
      <c r="K150" s="64" t="s">
        <v>55</v>
      </c>
      <c r="L150" s="9">
        <v>15</v>
      </c>
      <c r="M150" s="65" t="s">
        <v>672</v>
      </c>
      <c r="N150" s="66">
        <v>45160</v>
      </c>
      <c r="O150" s="11">
        <v>20232110094501</v>
      </c>
      <c r="P150" s="20">
        <v>45204</v>
      </c>
      <c r="Q150" s="11">
        <f t="shared" si="3"/>
        <v>32</v>
      </c>
      <c r="R150" s="11">
        <f>NETWORKDAYS(N150,P150,AL150:AO150:AP150:AQ150:AR150:AS150:AT150:AU150:AV150:AW150:AX150:AY150)</f>
        <v>33</v>
      </c>
      <c r="S150" s="13" t="s">
        <v>37</v>
      </c>
      <c r="T150" s="9" t="s">
        <v>673</v>
      </c>
      <c r="U150" s="14">
        <v>45189</v>
      </c>
      <c r="V150" s="9" t="s">
        <v>580</v>
      </c>
      <c r="W150" s="9" t="s">
        <v>497</v>
      </c>
      <c r="X150" s="9" t="s">
        <v>69</v>
      </c>
      <c r="Y150" s="9" t="s">
        <v>498</v>
      </c>
      <c r="AL150" s="75">
        <v>44935</v>
      </c>
      <c r="AM150" s="75">
        <v>45005</v>
      </c>
      <c r="AN150" s="75">
        <v>45022</v>
      </c>
      <c r="AO150" s="75">
        <v>45023</v>
      </c>
      <c r="AP150" s="75">
        <v>45047</v>
      </c>
      <c r="AQ150" s="75">
        <v>45068</v>
      </c>
      <c r="AR150" s="75">
        <v>45089</v>
      </c>
      <c r="AS150" s="75">
        <v>45096</v>
      </c>
      <c r="AT150" s="75">
        <v>45110</v>
      </c>
      <c r="AU150" s="75">
        <v>45127</v>
      </c>
      <c r="AV150" s="75">
        <v>45145</v>
      </c>
      <c r="AW150" s="75">
        <v>45159</v>
      </c>
      <c r="AX150" s="75">
        <v>45215</v>
      </c>
      <c r="AY150" s="75">
        <v>45236</v>
      </c>
    </row>
    <row r="151" spans="1:51" s="22" customFormat="1" ht="24" hidden="1" customHeight="1" x14ac:dyDescent="0.25">
      <c r="A151" s="8" t="s">
        <v>25</v>
      </c>
      <c r="B151" s="9" t="s">
        <v>376</v>
      </c>
      <c r="C151" s="9" t="s">
        <v>111</v>
      </c>
      <c r="D151" s="64" t="s">
        <v>674</v>
      </c>
      <c r="E151" s="8" t="s">
        <v>29</v>
      </c>
      <c r="F151" s="9" t="s">
        <v>91</v>
      </c>
      <c r="G151" s="64" t="s">
        <v>675</v>
      </c>
      <c r="H151" s="64" t="s">
        <v>522</v>
      </c>
      <c r="I151" s="8" t="s">
        <v>53</v>
      </c>
      <c r="J151" s="8" t="s">
        <v>94</v>
      </c>
      <c r="K151" s="64" t="s">
        <v>121</v>
      </c>
      <c r="L151" s="9">
        <v>10</v>
      </c>
      <c r="M151" s="65" t="s">
        <v>676</v>
      </c>
      <c r="N151" s="66">
        <v>45160</v>
      </c>
      <c r="O151" s="11" t="s">
        <v>69</v>
      </c>
      <c r="P151" s="12">
        <v>45162</v>
      </c>
      <c r="Q151" s="11">
        <f t="shared" si="3"/>
        <v>2</v>
      </c>
      <c r="R151" s="11">
        <f>NETWORKDAYS(N151,P151,AL151:AO151:AP151:AQ151:AR151:AS151:AT151:AU151:AV151:AW151:AX151:AY151)</f>
        <v>3</v>
      </c>
      <c r="S151" s="15" t="s">
        <v>65</v>
      </c>
      <c r="T151" s="9" t="s">
        <v>677</v>
      </c>
      <c r="U151" s="14" t="s">
        <v>69</v>
      </c>
      <c r="V151" s="9" t="s">
        <v>69</v>
      </c>
      <c r="W151" s="9" t="s">
        <v>68</v>
      </c>
      <c r="X151" s="9" t="s">
        <v>69</v>
      </c>
      <c r="Y151" s="9" t="s">
        <v>525</v>
      </c>
      <c r="AL151" s="75">
        <v>44935</v>
      </c>
      <c r="AM151" s="75">
        <v>45005</v>
      </c>
      <c r="AN151" s="75">
        <v>45022</v>
      </c>
      <c r="AO151" s="75">
        <v>45023</v>
      </c>
      <c r="AP151" s="75">
        <v>45047</v>
      </c>
      <c r="AQ151" s="75">
        <v>45068</v>
      </c>
      <c r="AR151" s="75">
        <v>45089</v>
      </c>
      <c r="AS151" s="75">
        <v>45096</v>
      </c>
      <c r="AT151" s="75">
        <v>45110</v>
      </c>
      <c r="AU151" s="75">
        <v>45127</v>
      </c>
      <c r="AV151" s="75">
        <v>45145</v>
      </c>
      <c r="AW151" s="75">
        <v>45159</v>
      </c>
      <c r="AX151" s="75">
        <v>45215</v>
      </c>
      <c r="AY151" s="75">
        <v>45236</v>
      </c>
    </row>
    <row r="152" spans="1:51" s="22" customFormat="1" ht="24" hidden="1" customHeight="1" x14ac:dyDescent="0.25">
      <c r="A152" s="8" t="s">
        <v>25</v>
      </c>
      <c r="B152" s="9" t="s">
        <v>376</v>
      </c>
      <c r="C152" s="9" t="s">
        <v>111</v>
      </c>
      <c r="D152" s="64" t="s">
        <v>678</v>
      </c>
      <c r="E152" s="8" t="s">
        <v>396</v>
      </c>
      <c r="F152" s="8" t="s">
        <v>150</v>
      </c>
      <c r="G152" s="64" t="s">
        <v>679</v>
      </c>
      <c r="H152" s="64" t="s">
        <v>247</v>
      </c>
      <c r="I152" s="8" t="s">
        <v>53</v>
      </c>
      <c r="J152" s="64" t="s">
        <v>77</v>
      </c>
      <c r="K152" s="64" t="s">
        <v>55</v>
      </c>
      <c r="L152" s="9">
        <v>15</v>
      </c>
      <c r="M152" s="65" t="s">
        <v>680</v>
      </c>
      <c r="N152" s="66">
        <v>45161</v>
      </c>
      <c r="O152" s="11"/>
      <c r="P152" s="20">
        <v>45204</v>
      </c>
      <c r="Q152" s="11">
        <f t="shared" si="3"/>
        <v>31</v>
      </c>
      <c r="R152" s="11">
        <f>NETWORKDAYS(N152,P152,AL152:AO152:AP152:AQ152:AR152:AS152:AT152:AU152:AV152:AW152:AX152:AY152)</f>
        <v>32</v>
      </c>
      <c r="S152" s="13" t="s">
        <v>37</v>
      </c>
      <c r="T152" s="9"/>
      <c r="U152" s="14"/>
      <c r="V152" s="9"/>
      <c r="W152" s="9"/>
      <c r="X152" s="9"/>
      <c r="Y152" s="9"/>
      <c r="AL152" s="75">
        <v>44935</v>
      </c>
      <c r="AM152" s="75">
        <v>45005</v>
      </c>
      <c r="AN152" s="75">
        <v>45022</v>
      </c>
      <c r="AO152" s="75">
        <v>45023</v>
      </c>
      <c r="AP152" s="75">
        <v>45047</v>
      </c>
      <c r="AQ152" s="75">
        <v>45068</v>
      </c>
      <c r="AR152" s="75">
        <v>45089</v>
      </c>
      <c r="AS152" s="75">
        <v>45096</v>
      </c>
      <c r="AT152" s="75">
        <v>45110</v>
      </c>
      <c r="AU152" s="75">
        <v>45127</v>
      </c>
      <c r="AV152" s="75">
        <v>45145</v>
      </c>
      <c r="AW152" s="75">
        <v>45159</v>
      </c>
      <c r="AX152" s="75">
        <v>45215</v>
      </c>
      <c r="AY152" s="75">
        <v>45236</v>
      </c>
    </row>
    <row r="153" spans="1:51" s="22" customFormat="1" ht="24" hidden="1" customHeight="1" x14ac:dyDescent="0.25">
      <c r="A153" s="8" t="s">
        <v>25</v>
      </c>
      <c r="B153" s="9" t="s">
        <v>376</v>
      </c>
      <c r="C153" s="9" t="s">
        <v>631</v>
      </c>
      <c r="D153" s="64" t="s">
        <v>681</v>
      </c>
      <c r="E153" s="8" t="s">
        <v>59</v>
      </c>
      <c r="F153" s="9" t="s">
        <v>155</v>
      </c>
      <c r="G153" s="64" t="s">
        <v>682</v>
      </c>
      <c r="H153" s="64" t="s">
        <v>529</v>
      </c>
      <c r="I153" s="8" t="s">
        <v>53</v>
      </c>
      <c r="J153" s="8" t="s">
        <v>54</v>
      </c>
      <c r="K153" s="64" t="s">
        <v>55</v>
      </c>
      <c r="L153" s="9">
        <v>15</v>
      </c>
      <c r="M153" s="65" t="s">
        <v>683</v>
      </c>
      <c r="N153" s="66">
        <v>45161</v>
      </c>
      <c r="O153" s="11">
        <v>20232110093681</v>
      </c>
      <c r="P153" s="12">
        <v>45169</v>
      </c>
      <c r="Q153" s="11">
        <f>R153-1</f>
        <v>6</v>
      </c>
      <c r="R153" s="11">
        <f>NETWORKDAYS(N153,P153,AL153:AO153:AP153:AQ153:AR153:AS153:AT153:AU153:AV153:AW153:AX153:AY153)</f>
        <v>7</v>
      </c>
      <c r="S153" s="15" t="s">
        <v>65</v>
      </c>
      <c r="T153" s="9" t="s">
        <v>684</v>
      </c>
      <c r="U153" s="14">
        <v>45169</v>
      </c>
      <c r="V153" s="9" t="s">
        <v>67</v>
      </c>
      <c r="W153" s="9" t="s">
        <v>68</v>
      </c>
      <c r="X153" s="9" t="s">
        <v>69</v>
      </c>
      <c r="Y153" s="9" t="s">
        <v>69</v>
      </c>
      <c r="AL153" s="75">
        <v>44935</v>
      </c>
      <c r="AM153" s="75">
        <v>45005</v>
      </c>
      <c r="AN153" s="75">
        <v>45022</v>
      </c>
      <c r="AO153" s="75">
        <v>45023</v>
      </c>
      <c r="AP153" s="75">
        <v>45047</v>
      </c>
      <c r="AQ153" s="75">
        <v>45068</v>
      </c>
      <c r="AR153" s="75">
        <v>45089</v>
      </c>
      <c r="AS153" s="75">
        <v>45096</v>
      </c>
      <c r="AT153" s="75">
        <v>45110</v>
      </c>
      <c r="AU153" s="75">
        <v>45127</v>
      </c>
      <c r="AV153" s="75">
        <v>45145</v>
      </c>
      <c r="AW153" s="75">
        <v>45159</v>
      </c>
      <c r="AX153" s="75">
        <v>45215</v>
      </c>
      <c r="AY153" s="75">
        <v>45236</v>
      </c>
    </row>
    <row r="154" spans="1:51" s="22" customFormat="1" ht="24" customHeight="1" x14ac:dyDescent="0.25">
      <c r="A154" s="8" t="s">
        <v>25</v>
      </c>
      <c r="B154" s="9" t="s">
        <v>376</v>
      </c>
      <c r="C154" s="8" t="s">
        <v>27</v>
      </c>
      <c r="D154" s="64" t="s">
        <v>685</v>
      </c>
      <c r="E154" s="8" t="s">
        <v>39</v>
      </c>
      <c r="F154" s="9" t="s">
        <v>40</v>
      </c>
      <c r="G154" s="64" t="s">
        <v>686</v>
      </c>
      <c r="H154" s="64" t="s">
        <v>140</v>
      </c>
      <c r="I154" s="8" t="s">
        <v>43</v>
      </c>
      <c r="J154" s="8" t="s">
        <v>141</v>
      </c>
      <c r="K154" s="64" t="s">
        <v>45</v>
      </c>
      <c r="L154" s="9">
        <v>10</v>
      </c>
      <c r="M154" s="65" t="s">
        <v>687</v>
      </c>
      <c r="N154" s="66">
        <v>45161</v>
      </c>
      <c r="O154" s="11"/>
      <c r="P154" s="20">
        <v>45204</v>
      </c>
      <c r="Q154" s="11">
        <f t="shared" si="3"/>
        <v>31</v>
      </c>
      <c r="R154" s="11">
        <f>NETWORKDAYS(N154,P154,AL154:AO154:AP154:AQ154:AR154:AS154:AT154:AU154:AV154:AW154:AX154:AY154)</f>
        <v>32</v>
      </c>
      <c r="S154" s="13" t="s">
        <v>37</v>
      </c>
      <c r="T154" s="9"/>
      <c r="U154" s="14"/>
      <c r="V154" s="9"/>
      <c r="W154" s="9" t="s">
        <v>68</v>
      </c>
      <c r="X154" s="9" t="s">
        <v>69</v>
      </c>
      <c r="Y154" s="9"/>
      <c r="AL154" s="75">
        <v>44935</v>
      </c>
      <c r="AM154" s="75">
        <v>45005</v>
      </c>
      <c r="AN154" s="75">
        <v>45022</v>
      </c>
      <c r="AO154" s="75">
        <v>45023</v>
      </c>
      <c r="AP154" s="75">
        <v>45047</v>
      </c>
      <c r="AQ154" s="75">
        <v>45068</v>
      </c>
      <c r="AR154" s="75">
        <v>45089</v>
      </c>
      <c r="AS154" s="75">
        <v>45096</v>
      </c>
      <c r="AT154" s="75">
        <v>45110</v>
      </c>
      <c r="AU154" s="75">
        <v>45127</v>
      </c>
      <c r="AV154" s="75">
        <v>45145</v>
      </c>
      <c r="AW154" s="75">
        <v>45159</v>
      </c>
      <c r="AX154" s="75">
        <v>45215</v>
      </c>
      <c r="AY154" s="75">
        <v>45236</v>
      </c>
    </row>
    <row r="155" spans="1:51" s="22" customFormat="1" ht="24" customHeight="1" x14ac:dyDescent="0.25">
      <c r="A155" s="8" t="s">
        <v>25</v>
      </c>
      <c r="B155" s="9" t="s">
        <v>376</v>
      </c>
      <c r="C155" s="8" t="s">
        <v>27</v>
      </c>
      <c r="D155" s="64" t="s">
        <v>688</v>
      </c>
      <c r="E155" s="8" t="s">
        <v>39</v>
      </c>
      <c r="F155" s="9" t="s">
        <v>40</v>
      </c>
      <c r="G155" s="64" t="s">
        <v>689</v>
      </c>
      <c r="H155" s="64" t="s">
        <v>140</v>
      </c>
      <c r="I155" s="8" t="s">
        <v>43</v>
      </c>
      <c r="J155" s="8" t="s">
        <v>141</v>
      </c>
      <c r="K155" s="64" t="s">
        <v>45</v>
      </c>
      <c r="L155" s="9">
        <v>10</v>
      </c>
      <c r="M155" s="65" t="s">
        <v>690</v>
      </c>
      <c r="N155" s="66">
        <v>45161</v>
      </c>
      <c r="O155" s="11"/>
      <c r="P155" s="20">
        <v>45204</v>
      </c>
      <c r="Q155" s="11">
        <f t="shared" si="3"/>
        <v>31</v>
      </c>
      <c r="R155" s="11">
        <f>NETWORKDAYS(N155,P155,AL155:AO155:AP155:AQ155:AR155:AS155:AT155:AU155:AV155:AW155:AX155:AY155)</f>
        <v>32</v>
      </c>
      <c r="S155" s="13" t="s">
        <v>37</v>
      </c>
      <c r="T155" s="9"/>
      <c r="U155" s="14"/>
      <c r="V155" s="9"/>
      <c r="W155" s="9"/>
      <c r="X155" s="9"/>
      <c r="Y155" s="9"/>
      <c r="AL155" s="75">
        <v>44935</v>
      </c>
      <c r="AM155" s="75">
        <v>45005</v>
      </c>
      <c r="AN155" s="75">
        <v>45022</v>
      </c>
      <c r="AO155" s="75">
        <v>45023</v>
      </c>
      <c r="AP155" s="75">
        <v>45047</v>
      </c>
      <c r="AQ155" s="75">
        <v>45068</v>
      </c>
      <c r="AR155" s="75">
        <v>45089</v>
      </c>
      <c r="AS155" s="75">
        <v>45096</v>
      </c>
      <c r="AT155" s="75">
        <v>45110</v>
      </c>
      <c r="AU155" s="75">
        <v>45127</v>
      </c>
      <c r="AV155" s="75">
        <v>45145</v>
      </c>
      <c r="AW155" s="75">
        <v>45159</v>
      </c>
      <c r="AX155" s="75">
        <v>45215</v>
      </c>
      <c r="AY155" s="75">
        <v>45236</v>
      </c>
    </row>
    <row r="156" spans="1:51" s="22" customFormat="1" ht="24" hidden="1" customHeight="1" x14ac:dyDescent="0.25">
      <c r="A156" s="8" t="s">
        <v>25</v>
      </c>
      <c r="B156" s="9" t="s">
        <v>376</v>
      </c>
      <c r="C156" s="9" t="s">
        <v>73</v>
      </c>
      <c r="D156" s="64" t="s">
        <v>691</v>
      </c>
      <c r="E156" s="8" t="s">
        <v>29</v>
      </c>
      <c r="F156" s="9" t="s">
        <v>91</v>
      </c>
      <c r="G156" s="64" t="s">
        <v>692</v>
      </c>
      <c r="H156" s="64" t="s">
        <v>693</v>
      </c>
      <c r="I156" s="8" t="s">
        <v>53</v>
      </c>
      <c r="J156" s="8" t="s">
        <v>94</v>
      </c>
      <c r="K156" s="64" t="s">
        <v>121</v>
      </c>
      <c r="L156" s="9">
        <v>10</v>
      </c>
      <c r="M156" s="65" t="s">
        <v>694</v>
      </c>
      <c r="N156" s="66">
        <v>45161</v>
      </c>
      <c r="O156" s="11" t="s">
        <v>69</v>
      </c>
      <c r="P156" s="12">
        <v>45176</v>
      </c>
      <c r="Q156" s="11">
        <f>R156-1</f>
        <v>11</v>
      </c>
      <c r="R156" s="11">
        <f>NETWORKDAYS(N156,P156,AL156:AO156:AP156:AQ156:AR156:AS156:AT156:AU156:AV156:AW156:AX156:AY156)</f>
        <v>12</v>
      </c>
      <c r="S156" s="21" t="s">
        <v>430</v>
      </c>
      <c r="T156" s="9" t="s">
        <v>695</v>
      </c>
      <c r="U156" s="14" t="s">
        <v>69</v>
      </c>
      <c r="V156" s="9" t="s">
        <v>69</v>
      </c>
      <c r="W156" s="9" t="s">
        <v>68</v>
      </c>
      <c r="X156" s="9" t="s">
        <v>69</v>
      </c>
      <c r="Y156" s="9" t="s">
        <v>69</v>
      </c>
      <c r="AL156" s="75">
        <v>44935</v>
      </c>
      <c r="AM156" s="75">
        <v>45005</v>
      </c>
      <c r="AN156" s="75">
        <v>45022</v>
      </c>
      <c r="AO156" s="75">
        <v>45023</v>
      </c>
      <c r="AP156" s="75">
        <v>45047</v>
      </c>
      <c r="AQ156" s="75">
        <v>45068</v>
      </c>
      <c r="AR156" s="75">
        <v>45089</v>
      </c>
      <c r="AS156" s="75">
        <v>45096</v>
      </c>
      <c r="AT156" s="75">
        <v>45110</v>
      </c>
      <c r="AU156" s="75">
        <v>45127</v>
      </c>
      <c r="AV156" s="75">
        <v>45145</v>
      </c>
      <c r="AW156" s="75">
        <v>45159</v>
      </c>
      <c r="AX156" s="75">
        <v>45215</v>
      </c>
      <c r="AY156" s="75">
        <v>45236</v>
      </c>
    </row>
    <row r="157" spans="1:51" s="22" customFormat="1" ht="24" hidden="1" customHeight="1" x14ac:dyDescent="0.25">
      <c r="A157" s="8" t="s">
        <v>25</v>
      </c>
      <c r="B157" s="9" t="s">
        <v>376</v>
      </c>
      <c r="C157" s="9" t="s">
        <v>57</v>
      </c>
      <c r="D157" s="64" t="s">
        <v>696</v>
      </c>
      <c r="E157" s="8" t="s">
        <v>29</v>
      </c>
      <c r="F157" s="9" t="s">
        <v>60</v>
      </c>
      <c r="G157" s="64" t="s">
        <v>697</v>
      </c>
      <c r="H157" s="64" t="s">
        <v>698</v>
      </c>
      <c r="I157" s="8" t="s">
        <v>53</v>
      </c>
      <c r="J157" s="8" t="s">
        <v>63</v>
      </c>
      <c r="K157" s="64" t="s">
        <v>88</v>
      </c>
      <c r="L157" s="9">
        <v>15</v>
      </c>
      <c r="M157" s="65" t="s">
        <v>699</v>
      </c>
      <c r="N157" s="66">
        <v>45162</v>
      </c>
      <c r="O157" s="11">
        <v>20232150094381</v>
      </c>
      <c r="P157" s="12">
        <v>45183</v>
      </c>
      <c r="Q157" s="11">
        <f>R157-1</f>
        <v>15</v>
      </c>
      <c r="R157" s="11">
        <f>NETWORKDAYS(N157,P157,AL157:AO157:AP157:AQ157:AR157:AS157:AT157:AU157:AV157:AW157:AX157:AY157)</f>
        <v>16</v>
      </c>
      <c r="S157" s="15" t="s">
        <v>65</v>
      </c>
      <c r="T157" s="9" t="s">
        <v>700</v>
      </c>
      <c r="U157" s="14"/>
      <c r="V157" s="9"/>
      <c r="W157" s="9"/>
      <c r="X157" s="9"/>
      <c r="Y157" s="9"/>
      <c r="AL157" s="75">
        <v>44935</v>
      </c>
      <c r="AM157" s="75">
        <v>45005</v>
      </c>
      <c r="AN157" s="75">
        <v>45022</v>
      </c>
      <c r="AO157" s="75">
        <v>45023</v>
      </c>
      <c r="AP157" s="75">
        <v>45047</v>
      </c>
      <c r="AQ157" s="75">
        <v>45068</v>
      </c>
      <c r="AR157" s="75">
        <v>45089</v>
      </c>
      <c r="AS157" s="75">
        <v>45096</v>
      </c>
      <c r="AT157" s="75">
        <v>45110</v>
      </c>
      <c r="AU157" s="75">
        <v>45127</v>
      </c>
      <c r="AV157" s="75">
        <v>45145</v>
      </c>
      <c r="AW157" s="75">
        <v>45159</v>
      </c>
      <c r="AX157" s="75">
        <v>45215</v>
      </c>
      <c r="AY157" s="75">
        <v>45236</v>
      </c>
    </row>
    <row r="158" spans="1:51" s="22" customFormat="1" ht="24" customHeight="1" x14ac:dyDescent="0.25">
      <c r="A158" s="8" t="s">
        <v>25</v>
      </c>
      <c r="B158" s="9" t="s">
        <v>376</v>
      </c>
      <c r="C158" s="8" t="s">
        <v>27</v>
      </c>
      <c r="D158" s="64" t="s">
        <v>701</v>
      </c>
      <c r="E158" s="8" t="s">
        <v>39</v>
      </c>
      <c r="F158" s="9" t="s">
        <v>40</v>
      </c>
      <c r="G158" s="64" t="s">
        <v>702</v>
      </c>
      <c r="H158" s="64" t="s">
        <v>107</v>
      </c>
      <c r="I158" s="8" t="s">
        <v>43</v>
      </c>
      <c r="J158" s="8" t="s">
        <v>141</v>
      </c>
      <c r="K158" s="64" t="s">
        <v>703</v>
      </c>
      <c r="L158" s="9">
        <v>5</v>
      </c>
      <c r="M158" s="65" t="s">
        <v>704</v>
      </c>
      <c r="N158" s="66">
        <v>45162</v>
      </c>
      <c r="O158" s="11"/>
      <c r="P158" s="20">
        <v>45204</v>
      </c>
      <c r="Q158" s="11">
        <f t="shared" ref="Q158:Q221" si="4">R158-1</f>
        <v>30</v>
      </c>
      <c r="R158" s="11">
        <f>NETWORKDAYS(N158,P158,AL158:AO158:AP158:AQ158:AR158:AS158:AT158:AU158:AV158:AW158:AX158:AY158)</f>
        <v>31</v>
      </c>
      <c r="S158" s="13" t="s">
        <v>37</v>
      </c>
      <c r="T158" s="9" t="s">
        <v>705</v>
      </c>
      <c r="U158" s="14"/>
      <c r="V158" s="9"/>
      <c r="W158" s="9"/>
      <c r="X158" s="9"/>
      <c r="Y158" s="9" t="s">
        <v>101</v>
      </c>
      <c r="AL158" s="75">
        <v>44935</v>
      </c>
      <c r="AM158" s="75">
        <v>45005</v>
      </c>
      <c r="AN158" s="75">
        <v>45022</v>
      </c>
      <c r="AO158" s="75">
        <v>45023</v>
      </c>
      <c r="AP158" s="75">
        <v>45047</v>
      </c>
      <c r="AQ158" s="75">
        <v>45068</v>
      </c>
      <c r="AR158" s="75">
        <v>45089</v>
      </c>
      <c r="AS158" s="75">
        <v>45096</v>
      </c>
      <c r="AT158" s="75">
        <v>45110</v>
      </c>
      <c r="AU158" s="75">
        <v>45127</v>
      </c>
      <c r="AV158" s="75">
        <v>45145</v>
      </c>
      <c r="AW158" s="75">
        <v>45159</v>
      </c>
      <c r="AX158" s="75">
        <v>45215</v>
      </c>
      <c r="AY158" s="75">
        <v>45236</v>
      </c>
    </row>
    <row r="159" spans="1:51" s="22" customFormat="1" ht="24" hidden="1" customHeight="1" x14ac:dyDescent="0.25">
      <c r="A159" s="8" t="s">
        <v>25</v>
      </c>
      <c r="B159" s="9" t="s">
        <v>376</v>
      </c>
      <c r="C159" s="9" t="s">
        <v>73</v>
      </c>
      <c r="D159" s="64" t="s">
        <v>706</v>
      </c>
      <c r="E159" s="8" t="s">
        <v>80</v>
      </c>
      <c r="F159" s="9" t="s">
        <v>91</v>
      </c>
      <c r="G159" s="64" t="s">
        <v>707</v>
      </c>
      <c r="H159" s="64" t="s">
        <v>468</v>
      </c>
      <c r="I159" s="8" t="s">
        <v>53</v>
      </c>
      <c r="J159" s="8" t="s">
        <v>94</v>
      </c>
      <c r="K159" s="64" t="s">
        <v>145</v>
      </c>
      <c r="L159" s="9">
        <v>30</v>
      </c>
      <c r="M159" s="65" t="s">
        <v>708</v>
      </c>
      <c r="N159" s="66">
        <v>45162</v>
      </c>
      <c r="O159" s="11"/>
      <c r="P159" s="20">
        <v>45204</v>
      </c>
      <c r="Q159" s="11">
        <f t="shared" si="4"/>
        <v>30</v>
      </c>
      <c r="R159" s="11">
        <f>NETWORKDAYS(N159,P159,AL159:AO159:AP159:AQ159:AR159:AS159:AT159:AU159:AV159:AW159:AX159:AY159)</f>
        <v>31</v>
      </c>
      <c r="S159" s="30" t="s">
        <v>37</v>
      </c>
      <c r="T159" s="9"/>
      <c r="U159" s="14"/>
      <c r="V159" s="9"/>
      <c r="W159" s="9"/>
      <c r="X159" s="9"/>
      <c r="Y159" s="9"/>
      <c r="AL159" s="75">
        <v>44935</v>
      </c>
      <c r="AM159" s="75">
        <v>45005</v>
      </c>
      <c r="AN159" s="75">
        <v>45022</v>
      </c>
      <c r="AO159" s="75">
        <v>45023</v>
      </c>
      <c r="AP159" s="75">
        <v>45047</v>
      </c>
      <c r="AQ159" s="75">
        <v>45068</v>
      </c>
      <c r="AR159" s="75">
        <v>45089</v>
      </c>
      <c r="AS159" s="75">
        <v>45096</v>
      </c>
      <c r="AT159" s="75">
        <v>45110</v>
      </c>
      <c r="AU159" s="75">
        <v>45127</v>
      </c>
      <c r="AV159" s="75">
        <v>45145</v>
      </c>
      <c r="AW159" s="75">
        <v>45159</v>
      </c>
      <c r="AX159" s="75">
        <v>45215</v>
      </c>
      <c r="AY159" s="75">
        <v>45236</v>
      </c>
    </row>
    <row r="160" spans="1:51" s="76" customFormat="1" ht="24" hidden="1" customHeight="1" x14ac:dyDescent="0.25">
      <c r="A160" s="8" t="s">
        <v>25</v>
      </c>
      <c r="B160" s="17" t="s">
        <v>376</v>
      </c>
      <c r="C160" s="17" t="s">
        <v>73</v>
      </c>
      <c r="D160" s="64" t="s">
        <v>709</v>
      </c>
      <c r="E160" s="17" t="s">
        <v>29</v>
      </c>
      <c r="F160" s="17" t="s">
        <v>86</v>
      </c>
      <c r="G160" s="64" t="s">
        <v>710</v>
      </c>
      <c r="H160" s="64" t="s">
        <v>711</v>
      </c>
      <c r="I160" s="8" t="s">
        <v>53</v>
      </c>
      <c r="J160" s="8" t="s">
        <v>54</v>
      </c>
      <c r="K160" s="64" t="s">
        <v>88</v>
      </c>
      <c r="L160" s="17">
        <v>15</v>
      </c>
      <c r="M160" s="65" t="s">
        <v>712</v>
      </c>
      <c r="N160" s="66">
        <v>45163</v>
      </c>
      <c r="O160" s="18">
        <v>20232110094651</v>
      </c>
      <c r="P160" s="20">
        <v>45204</v>
      </c>
      <c r="Q160" s="11">
        <f t="shared" si="4"/>
        <v>29</v>
      </c>
      <c r="R160" s="11">
        <f>NETWORKDAYS(N160,P160,AL160:AO160:AP160:AQ160:AR160:AS160:AT160:AU160:AV160:AW160:AX160:AY160)</f>
        <v>30</v>
      </c>
      <c r="S160" s="30" t="s">
        <v>37</v>
      </c>
      <c r="T160" s="17" t="s">
        <v>713</v>
      </c>
      <c r="U160" s="26">
        <v>45189</v>
      </c>
      <c r="V160" s="17" t="s">
        <v>580</v>
      </c>
      <c r="W160" s="17" t="s">
        <v>497</v>
      </c>
      <c r="X160" s="17" t="s">
        <v>69</v>
      </c>
      <c r="Y160" s="17" t="s">
        <v>498</v>
      </c>
      <c r="AL160" s="75">
        <v>44935</v>
      </c>
      <c r="AM160" s="75">
        <v>45005</v>
      </c>
      <c r="AN160" s="75">
        <v>45022</v>
      </c>
      <c r="AO160" s="75">
        <v>45023</v>
      </c>
      <c r="AP160" s="75">
        <v>45047</v>
      </c>
      <c r="AQ160" s="75">
        <v>45068</v>
      </c>
      <c r="AR160" s="75">
        <v>45089</v>
      </c>
      <c r="AS160" s="75">
        <v>45096</v>
      </c>
      <c r="AT160" s="75">
        <v>45110</v>
      </c>
      <c r="AU160" s="75">
        <v>45127</v>
      </c>
      <c r="AV160" s="75">
        <v>45145</v>
      </c>
      <c r="AW160" s="75">
        <v>45159</v>
      </c>
      <c r="AX160" s="75">
        <v>45215</v>
      </c>
      <c r="AY160" s="75">
        <v>45236</v>
      </c>
    </row>
    <row r="161" spans="1:51" s="76" customFormat="1" ht="24" hidden="1" customHeight="1" x14ac:dyDescent="0.25">
      <c r="A161" s="8" t="s">
        <v>25</v>
      </c>
      <c r="B161" s="17" t="s">
        <v>376</v>
      </c>
      <c r="C161" s="17" t="s">
        <v>73</v>
      </c>
      <c r="D161" s="64" t="s">
        <v>714</v>
      </c>
      <c r="E161" s="17" t="s">
        <v>29</v>
      </c>
      <c r="F161" s="17" t="s">
        <v>86</v>
      </c>
      <c r="G161" s="64" t="s">
        <v>715</v>
      </c>
      <c r="H161" s="64" t="s">
        <v>310</v>
      </c>
      <c r="I161" s="8" t="s">
        <v>53</v>
      </c>
      <c r="J161" s="8" t="s">
        <v>54</v>
      </c>
      <c r="K161" s="64" t="s">
        <v>88</v>
      </c>
      <c r="L161" s="9">
        <v>15</v>
      </c>
      <c r="M161" s="65" t="s">
        <v>716</v>
      </c>
      <c r="N161" s="66">
        <v>45163</v>
      </c>
      <c r="O161" s="18"/>
      <c r="P161" s="20">
        <v>45204</v>
      </c>
      <c r="Q161" s="11">
        <f t="shared" si="4"/>
        <v>29</v>
      </c>
      <c r="R161" s="11">
        <f>NETWORKDAYS(N161,P161,AL161:AO161:AP161:AQ161:AR161:AS161:AT161:AU161:AV161:AW161:AX161:AY161)</f>
        <v>30</v>
      </c>
      <c r="S161" s="30" t="s">
        <v>37</v>
      </c>
      <c r="T161" s="17"/>
      <c r="U161" s="17"/>
      <c r="V161" s="17"/>
      <c r="W161" s="17"/>
      <c r="X161" s="17"/>
      <c r="Y161" s="17"/>
      <c r="AL161" s="75">
        <v>44935</v>
      </c>
      <c r="AM161" s="75">
        <v>45005</v>
      </c>
      <c r="AN161" s="75">
        <v>45022</v>
      </c>
      <c r="AO161" s="75">
        <v>45023</v>
      </c>
      <c r="AP161" s="75">
        <v>45047</v>
      </c>
      <c r="AQ161" s="75">
        <v>45068</v>
      </c>
      <c r="AR161" s="75">
        <v>45089</v>
      </c>
      <c r="AS161" s="75">
        <v>45096</v>
      </c>
      <c r="AT161" s="75">
        <v>45110</v>
      </c>
      <c r="AU161" s="75">
        <v>45127</v>
      </c>
      <c r="AV161" s="75">
        <v>45145</v>
      </c>
      <c r="AW161" s="75">
        <v>45159</v>
      </c>
      <c r="AX161" s="75">
        <v>45215</v>
      </c>
      <c r="AY161" s="75">
        <v>45236</v>
      </c>
    </row>
    <row r="162" spans="1:51" s="76" customFormat="1" ht="24" hidden="1" customHeight="1" x14ac:dyDescent="0.25">
      <c r="A162" s="8" t="s">
        <v>25</v>
      </c>
      <c r="B162" s="17" t="s">
        <v>376</v>
      </c>
      <c r="C162" s="17" t="s">
        <v>165</v>
      </c>
      <c r="D162" s="64" t="s">
        <v>717</v>
      </c>
      <c r="E162" s="17" t="s">
        <v>396</v>
      </c>
      <c r="F162" s="8" t="s">
        <v>150</v>
      </c>
      <c r="G162" s="64" t="s">
        <v>718</v>
      </c>
      <c r="H162" s="64" t="s">
        <v>719</v>
      </c>
      <c r="I162" s="8" t="s">
        <v>53</v>
      </c>
      <c r="J162" s="64" t="s">
        <v>77</v>
      </c>
      <c r="K162" s="64" t="s">
        <v>55</v>
      </c>
      <c r="L162" s="9">
        <v>15</v>
      </c>
      <c r="M162" s="65" t="s">
        <v>720</v>
      </c>
      <c r="N162" s="66">
        <v>45163</v>
      </c>
      <c r="O162" s="18">
        <v>20232130094141</v>
      </c>
      <c r="P162" s="12">
        <v>45177</v>
      </c>
      <c r="Q162" s="11">
        <f t="shared" si="4"/>
        <v>10</v>
      </c>
      <c r="R162" s="11">
        <f>NETWORKDAYS(N162,P162,AL162:AO162:AP162:AQ162:AR162:AS162:AT162:AU162:AV162:AW162:AX162:AY162)</f>
        <v>11</v>
      </c>
      <c r="S162" s="25" t="s">
        <v>65</v>
      </c>
      <c r="T162" s="17" t="s">
        <v>721</v>
      </c>
      <c r="U162" s="26">
        <v>45177</v>
      </c>
      <c r="V162" s="17" t="s">
        <v>67</v>
      </c>
      <c r="W162" s="17" t="s">
        <v>68</v>
      </c>
      <c r="X162" s="17" t="s">
        <v>69</v>
      </c>
      <c r="Y162" s="17" t="s">
        <v>69</v>
      </c>
      <c r="AL162" s="75">
        <v>44935</v>
      </c>
      <c r="AM162" s="75">
        <v>45005</v>
      </c>
      <c r="AN162" s="75">
        <v>45022</v>
      </c>
      <c r="AO162" s="75">
        <v>45023</v>
      </c>
      <c r="AP162" s="75">
        <v>45047</v>
      </c>
      <c r="AQ162" s="75">
        <v>45068</v>
      </c>
      <c r="AR162" s="75">
        <v>45089</v>
      </c>
      <c r="AS162" s="75">
        <v>45096</v>
      </c>
      <c r="AT162" s="75">
        <v>45110</v>
      </c>
      <c r="AU162" s="75">
        <v>45127</v>
      </c>
      <c r="AV162" s="75">
        <v>45145</v>
      </c>
      <c r="AW162" s="75">
        <v>45159</v>
      </c>
      <c r="AX162" s="75">
        <v>45215</v>
      </c>
      <c r="AY162" s="75">
        <v>45236</v>
      </c>
    </row>
    <row r="163" spans="1:51" s="76" customFormat="1" ht="24" hidden="1" customHeight="1" x14ac:dyDescent="0.25">
      <c r="A163" s="8" t="s">
        <v>25</v>
      </c>
      <c r="B163" s="67" t="s">
        <v>376</v>
      </c>
      <c r="C163" s="67" t="s">
        <v>165</v>
      </c>
      <c r="D163" s="64" t="s">
        <v>717</v>
      </c>
      <c r="E163" s="17" t="s">
        <v>396</v>
      </c>
      <c r="F163" s="8" t="s">
        <v>150</v>
      </c>
      <c r="G163" s="64" t="s">
        <v>722</v>
      </c>
      <c r="H163" s="64" t="s">
        <v>723</v>
      </c>
      <c r="I163" s="8" t="s">
        <v>53</v>
      </c>
      <c r="J163" s="8" t="s">
        <v>54</v>
      </c>
      <c r="K163" s="64" t="s">
        <v>145</v>
      </c>
      <c r="L163" s="9">
        <v>30</v>
      </c>
      <c r="M163" s="65" t="s">
        <v>724</v>
      </c>
      <c r="N163" s="66">
        <v>45163</v>
      </c>
      <c r="O163" s="68"/>
      <c r="P163" s="20">
        <v>45204</v>
      </c>
      <c r="Q163" s="11">
        <f t="shared" si="4"/>
        <v>29</v>
      </c>
      <c r="R163" s="11">
        <f>NETWORKDAYS(N163,P163,AL163:AO163:AP163:AQ163:AR163:AS163:AT163:AU163:AV163:AW163:AX163:AY163)</f>
        <v>30</v>
      </c>
      <c r="S163" s="69" t="s">
        <v>725</v>
      </c>
      <c r="T163" s="67"/>
      <c r="U163" s="67"/>
      <c r="V163" s="67"/>
      <c r="W163" s="67"/>
      <c r="X163" s="67"/>
      <c r="Y163" s="67"/>
      <c r="AL163" s="75">
        <v>44935</v>
      </c>
      <c r="AM163" s="75">
        <v>45005</v>
      </c>
      <c r="AN163" s="75">
        <v>45022</v>
      </c>
      <c r="AO163" s="75">
        <v>45023</v>
      </c>
      <c r="AP163" s="75">
        <v>45047</v>
      </c>
      <c r="AQ163" s="75">
        <v>45068</v>
      </c>
      <c r="AR163" s="75">
        <v>45089</v>
      </c>
      <c r="AS163" s="75">
        <v>45096</v>
      </c>
      <c r="AT163" s="75">
        <v>45110</v>
      </c>
      <c r="AU163" s="75">
        <v>45127</v>
      </c>
      <c r="AV163" s="75">
        <v>45145</v>
      </c>
      <c r="AW163" s="75">
        <v>45159</v>
      </c>
      <c r="AX163" s="75">
        <v>45215</v>
      </c>
      <c r="AY163" s="75">
        <v>45236</v>
      </c>
    </row>
    <row r="164" spans="1:51" s="76" customFormat="1" ht="24" hidden="1" customHeight="1" x14ac:dyDescent="0.25">
      <c r="A164" s="8" t="s">
        <v>25</v>
      </c>
      <c r="B164" s="67" t="s">
        <v>376</v>
      </c>
      <c r="C164" s="67" t="s">
        <v>48</v>
      </c>
      <c r="D164" s="64" t="s">
        <v>726</v>
      </c>
      <c r="E164" s="67" t="s">
        <v>396</v>
      </c>
      <c r="F164" s="67" t="s">
        <v>86</v>
      </c>
      <c r="G164" s="64" t="s">
        <v>727</v>
      </c>
      <c r="H164" s="64" t="s">
        <v>140</v>
      </c>
      <c r="I164" s="8" t="s">
        <v>43</v>
      </c>
      <c r="J164" s="8" t="s">
        <v>141</v>
      </c>
      <c r="K164" s="64" t="s">
        <v>55</v>
      </c>
      <c r="L164" s="9">
        <v>15</v>
      </c>
      <c r="M164" s="65" t="s">
        <v>728</v>
      </c>
      <c r="N164" s="66">
        <v>45163</v>
      </c>
      <c r="O164" s="68"/>
      <c r="P164" s="20">
        <v>45204</v>
      </c>
      <c r="Q164" s="11">
        <f t="shared" si="4"/>
        <v>29</v>
      </c>
      <c r="R164" s="11">
        <f>NETWORKDAYS(N164,P164,AL164:AO164:AP164:AQ164:AR164:AS164:AT164:AU164:AV164:AW164:AX164:AY164)</f>
        <v>30</v>
      </c>
      <c r="S164" s="70" t="s">
        <v>37</v>
      </c>
      <c r="T164" s="67"/>
      <c r="U164" s="67"/>
      <c r="V164" s="67"/>
      <c r="W164" s="67"/>
      <c r="X164" s="67"/>
      <c r="Y164" s="67"/>
      <c r="AL164" s="75">
        <v>44935</v>
      </c>
      <c r="AM164" s="75">
        <v>45005</v>
      </c>
      <c r="AN164" s="75">
        <v>45022</v>
      </c>
      <c r="AO164" s="75">
        <v>45023</v>
      </c>
      <c r="AP164" s="75">
        <v>45047</v>
      </c>
      <c r="AQ164" s="75">
        <v>45068</v>
      </c>
      <c r="AR164" s="75">
        <v>45089</v>
      </c>
      <c r="AS164" s="75">
        <v>45096</v>
      </c>
      <c r="AT164" s="75">
        <v>45110</v>
      </c>
      <c r="AU164" s="75">
        <v>45127</v>
      </c>
      <c r="AV164" s="75">
        <v>45145</v>
      </c>
      <c r="AW164" s="75">
        <v>45159</v>
      </c>
      <c r="AX164" s="75">
        <v>45215</v>
      </c>
      <c r="AY164" s="75">
        <v>45236</v>
      </c>
    </row>
    <row r="165" spans="1:51" s="76" customFormat="1" ht="24" customHeight="1" x14ac:dyDescent="0.25">
      <c r="A165" s="8" t="s">
        <v>25</v>
      </c>
      <c r="B165" s="67" t="s">
        <v>376</v>
      </c>
      <c r="C165" s="8" t="s">
        <v>27</v>
      </c>
      <c r="D165" s="64" t="s">
        <v>729</v>
      </c>
      <c r="E165" s="8" t="s">
        <v>39</v>
      </c>
      <c r="F165" s="67" t="s">
        <v>30</v>
      </c>
      <c r="G165" s="64" t="s">
        <v>730</v>
      </c>
      <c r="H165" s="64" t="s">
        <v>731</v>
      </c>
      <c r="I165" s="8" t="s">
        <v>53</v>
      </c>
      <c r="J165" s="64" t="s">
        <v>135</v>
      </c>
      <c r="K165" s="64" t="s">
        <v>145</v>
      </c>
      <c r="L165" s="9">
        <v>30</v>
      </c>
      <c r="M165" s="65" t="s">
        <v>732</v>
      </c>
      <c r="N165" s="66">
        <v>45163</v>
      </c>
      <c r="O165" s="68"/>
      <c r="P165" s="20">
        <v>45204</v>
      </c>
      <c r="Q165" s="11">
        <f t="shared" si="4"/>
        <v>29</v>
      </c>
      <c r="R165" s="11">
        <f>NETWORKDAYS(N165,P165,AL165:AO165:AP165:AQ165:AR165:AS165:AT165:AU165:AV165:AW165:AX165:AY165)</f>
        <v>30</v>
      </c>
      <c r="S165" s="69" t="s">
        <v>725</v>
      </c>
      <c r="T165" s="67"/>
      <c r="U165" s="67"/>
      <c r="V165" s="67"/>
      <c r="W165" s="67"/>
      <c r="X165" s="67"/>
      <c r="Y165" s="67"/>
      <c r="AL165" s="75">
        <v>44935</v>
      </c>
      <c r="AM165" s="75">
        <v>45005</v>
      </c>
      <c r="AN165" s="75">
        <v>45022</v>
      </c>
      <c r="AO165" s="75">
        <v>45023</v>
      </c>
      <c r="AP165" s="75">
        <v>45047</v>
      </c>
      <c r="AQ165" s="75">
        <v>45068</v>
      </c>
      <c r="AR165" s="75">
        <v>45089</v>
      </c>
      <c r="AS165" s="75">
        <v>45096</v>
      </c>
      <c r="AT165" s="75">
        <v>45110</v>
      </c>
      <c r="AU165" s="75">
        <v>45127</v>
      </c>
      <c r="AV165" s="75">
        <v>45145</v>
      </c>
      <c r="AW165" s="75">
        <v>45159</v>
      </c>
      <c r="AX165" s="75">
        <v>45215</v>
      </c>
      <c r="AY165" s="75">
        <v>45236</v>
      </c>
    </row>
    <row r="166" spans="1:51" s="76" customFormat="1" ht="24" hidden="1" customHeight="1" x14ac:dyDescent="0.25">
      <c r="A166" s="8" t="s">
        <v>25</v>
      </c>
      <c r="B166" s="67" t="s">
        <v>376</v>
      </c>
      <c r="C166" s="67" t="s">
        <v>73</v>
      </c>
      <c r="D166" s="64" t="s">
        <v>733</v>
      </c>
      <c r="E166" s="67" t="s">
        <v>29</v>
      </c>
      <c r="F166" s="67" t="s">
        <v>86</v>
      </c>
      <c r="G166" s="64" t="s">
        <v>734</v>
      </c>
      <c r="H166" s="64" t="s">
        <v>735</v>
      </c>
      <c r="I166" s="8" t="s">
        <v>53</v>
      </c>
      <c r="J166" s="8" t="s">
        <v>94</v>
      </c>
      <c r="K166" s="64" t="s">
        <v>145</v>
      </c>
      <c r="L166" s="9">
        <v>30</v>
      </c>
      <c r="M166" s="65" t="s">
        <v>736</v>
      </c>
      <c r="N166" s="66">
        <v>45166</v>
      </c>
      <c r="O166" s="68">
        <v>20232140094191</v>
      </c>
      <c r="P166" s="12">
        <v>45180</v>
      </c>
      <c r="Q166" s="11">
        <f t="shared" si="4"/>
        <v>10</v>
      </c>
      <c r="R166" s="11">
        <f>NETWORKDAYS(N166,P166,AL166:AO166:AP166:AQ166:AR166:AS166:AT166:AU166:AV166:AW166:AX166:AY166)</f>
        <v>11</v>
      </c>
      <c r="S166" s="71" t="s">
        <v>65</v>
      </c>
      <c r="T166" s="67" t="s">
        <v>737</v>
      </c>
      <c r="U166" s="72">
        <v>45180</v>
      </c>
      <c r="V166" s="67" t="s">
        <v>67</v>
      </c>
      <c r="W166" s="67" t="s">
        <v>68</v>
      </c>
      <c r="X166" s="67" t="s">
        <v>69</v>
      </c>
      <c r="Y166" s="67" t="s">
        <v>69</v>
      </c>
      <c r="AL166" s="75">
        <v>44935</v>
      </c>
      <c r="AM166" s="75">
        <v>45005</v>
      </c>
      <c r="AN166" s="75">
        <v>45022</v>
      </c>
      <c r="AO166" s="75">
        <v>45023</v>
      </c>
      <c r="AP166" s="75">
        <v>45047</v>
      </c>
      <c r="AQ166" s="75">
        <v>45068</v>
      </c>
      <c r="AR166" s="75">
        <v>45089</v>
      </c>
      <c r="AS166" s="75">
        <v>45096</v>
      </c>
      <c r="AT166" s="75">
        <v>45110</v>
      </c>
      <c r="AU166" s="75">
        <v>45127</v>
      </c>
      <c r="AV166" s="75">
        <v>45145</v>
      </c>
      <c r="AW166" s="75">
        <v>45159</v>
      </c>
      <c r="AX166" s="75">
        <v>45215</v>
      </c>
      <c r="AY166" s="75">
        <v>45236</v>
      </c>
    </row>
    <row r="167" spans="1:51" s="76" customFormat="1" ht="24" hidden="1" customHeight="1" x14ac:dyDescent="0.25">
      <c r="A167" s="8" t="s">
        <v>25</v>
      </c>
      <c r="B167" s="67" t="s">
        <v>376</v>
      </c>
      <c r="C167" s="67" t="s">
        <v>324</v>
      </c>
      <c r="D167" s="64" t="s">
        <v>738</v>
      </c>
      <c r="E167" s="67" t="s">
        <v>396</v>
      </c>
      <c r="F167" s="67" t="s">
        <v>30</v>
      </c>
      <c r="G167" s="64" t="s">
        <v>739</v>
      </c>
      <c r="H167" s="64" t="s">
        <v>206</v>
      </c>
      <c r="I167" s="8" t="s">
        <v>53</v>
      </c>
      <c r="J167" s="8" t="s">
        <v>63</v>
      </c>
      <c r="K167" s="64" t="s">
        <v>55</v>
      </c>
      <c r="L167" s="9">
        <v>15</v>
      </c>
      <c r="M167" s="65" t="s">
        <v>740</v>
      </c>
      <c r="N167" s="66">
        <v>45166</v>
      </c>
      <c r="O167" s="68"/>
      <c r="P167" s="20">
        <v>45204</v>
      </c>
      <c r="Q167" s="11">
        <f t="shared" si="4"/>
        <v>28</v>
      </c>
      <c r="R167" s="11">
        <f>NETWORKDAYS(N167,P167,AL167:AO167:AP167:AQ167:AR167:AS167:AT167:AU167:AV167:AW167:AX167:AY167)</f>
        <v>29</v>
      </c>
      <c r="S167" s="70" t="s">
        <v>37</v>
      </c>
      <c r="T167" s="67"/>
      <c r="U167" s="67"/>
      <c r="V167" s="67"/>
      <c r="W167" s="67"/>
      <c r="X167" s="67"/>
      <c r="Y167" s="67"/>
      <c r="AL167" s="75">
        <v>44935</v>
      </c>
      <c r="AM167" s="75">
        <v>45005</v>
      </c>
      <c r="AN167" s="75">
        <v>45022</v>
      </c>
      <c r="AO167" s="75">
        <v>45023</v>
      </c>
      <c r="AP167" s="75">
        <v>45047</v>
      </c>
      <c r="AQ167" s="75">
        <v>45068</v>
      </c>
      <c r="AR167" s="75">
        <v>45089</v>
      </c>
      <c r="AS167" s="75">
        <v>45096</v>
      </c>
      <c r="AT167" s="75">
        <v>45110</v>
      </c>
      <c r="AU167" s="75">
        <v>45127</v>
      </c>
      <c r="AV167" s="75">
        <v>45145</v>
      </c>
      <c r="AW167" s="75">
        <v>45159</v>
      </c>
      <c r="AX167" s="75">
        <v>45215</v>
      </c>
      <c r="AY167" s="75">
        <v>45236</v>
      </c>
    </row>
    <row r="168" spans="1:51" s="76" customFormat="1" ht="24" hidden="1" customHeight="1" x14ac:dyDescent="0.25">
      <c r="A168" s="8" t="s">
        <v>25</v>
      </c>
      <c r="B168" s="67" t="s">
        <v>376</v>
      </c>
      <c r="C168" s="67" t="s">
        <v>73</v>
      </c>
      <c r="D168" s="64" t="s">
        <v>741</v>
      </c>
      <c r="E168" s="67" t="s">
        <v>29</v>
      </c>
      <c r="F168" s="67" t="s">
        <v>30</v>
      </c>
      <c r="G168" s="64" t="s">
        <v>742</v>
      </c>
      <c r="H168" s="64" t="s">
        <v>743</v>
      </c>
      <c r="I168" s="8" t="s">
        <v>53</v>
      </c>
      <c r="J168" s="8" t="s">
        <v>94</v>
      </c>
      <c r="K168" s="64" t="s">
        <v>121</v>
      </c>
      <c r="L168" s="9">
        <v>10</v>
      </c>
      <c r="M168" s="65" t="s">
        <v>744</v>
      </c>
      <c r="N168" s="66">
        <v>45166</v>
      </c>
      <c r="O168" s="68" t="s">
        <v>69</v>
      </c>
      <c r="P168" s="73">
        <v>45168</v>
      </c>
      <c r="Q168" s="11">
        <f t="shared" si="4"/>
        <v>2</v>
      </c>
      <c r="R168" s="11">
        <f>NETWORKDAYS(N168,P168,AL168:AO168:AP168:AQ168:AR168:AS168:AT168:AU168:AV168:AW168:AX168:AY168)</f>
        <v>3</v>
      </c>
      <c r="S168" s="71" t="s">
        <v>65</v>
      </c>
      <c r="T168" s="67" t="s">
        <v>745</v>
      </c>
      <c r="U168" s="67" t="s">
        <v>69</v>
      </c>
      <c r="V168" s="67" t="s">
        <v>69</v>
      </c>
      <c r="W168" s="67" t="s">
        <v>68</v>
      </c>
      <c r="X168" s="67" t="s">
        <v>69</v>
      </c>
      <c r="Y168" s="67" t="s">
        <v>525</v>
      </c>
      <c r="AL168" s="75">
        <v>44935</v>
      </c>
      <c r="AM168" s="75">
        <v>45005</v>
      </c>
      <c r="AN168" s="75">
        <v>45022</v>
      </c>
      <c r="AO168" s="75">
        <v>45023</v>
      </c>
      <c r="AP168" s="75">
        <v>45047</v>
      </c>
      <c r="AQ168" s="75">
        <v>45068</v>
      </c>
      <c r="AR168" s="75">
        <v>45089</v>
      </c>
      <c r="AS168" s="75">
        <v>45096</v>
      </c>
      <c r="AT168" s="75">
        <v>45110</v>
      </c>
      <c r="AU168" s="75">
        <v>45127</v>
      </c>
      <c r="AV168" s="75">
        <v>45145</v>
      </c>
      <c r="AW168" s="75">
        <v>45159</v>
      </c>
      <c r="AX168" s="75">
        <v>45215</v>
      </c>
      <c r="AY168" s="75">
        <v>45236</v>
      </c>
    </row>
    <row r="169" spans="1:51" s="76" customFormat="1" ht="24" hidden="1" customHeight="1" x14ac:dyDescent="0.25">
      <c r="A169" s="8" t="s">
        <v>25</v>
      </c>
      <c r="B169" s="67" t="s">
        <v>376</v>
      </c>
      <c r="C169" s="67" t="s">
        <v>165</v>
      </c>
      <c r="D169" s="64" t="s">
        <v>746</v>
      </c>
      <c r="E169" s="67" t="s">
        <v>29</v>
      </c>
      <c r="F169" s="67" t="s">
        <v>91</v>
      </c>
      <c r="G169" s="64" t="s">
        <v>747</v>
      </c>
      <c r="H169" s="64" t="s">
        <v>748</v>
      </c>
      <c r="I169" s="8" t="s">
        <v>53</v>
      </c>
      <c r="J169" s="64" t="s">
        <v>135</v>
      </c>
      <c r="K169" s="64" t="s">
        <v>88</v>
      </c>
      <c r="L169" s="9">
        <v>15</v>
      </c>
      <c r="M169" s="65" t="s">
        <v>749</v>
      </c>
      <c r="N169" s="66">
        <v>45166</v>
      </c>
      <c r="O169" s="68"/>
      <c r="P169" s="20">
        <v>45204</v>
      </c>
      <c r="Q169" s="11">
        <f t="shared" si="4"/>
        <v>28</v>
      </c>
      <c r="R169" s="11">
        <f>NETWORKDAYS(N169,P169,AL169:AO169:AP169:AQ169:AR169:AS169:AT169:AU169:AV169:AW169:AX169:AY169)</f>
        <v>29</v>
      </c>
      <c r="S169" s="70" t="s">
        <v>37</v>
      </c>
      <c r="T169" s="67" t="s">
        <v>750</v>
      </c>
      <c r="U169" s="67" t="s">
        <v>69</v>
      </c>
      <c r="V169" s="67" t="s">
        <v>69</v>
      </c>
      <c r="W169" s="67" t="s">
        <v>69</v>
      </c>
      <c r="X169" s="67" t="s">
        <v>69</v>
      </c>
      <c r="Y169" s="67" t="s">
        <v>101</v>
      </c>
      <c r="AL169" s="75">
        <v>44935</v>
      </c>
      <c r="AM169" s="75">
        <v>45005</v>
      </c>
      <c r="AN169" s="75">
        <v>45022</v>
      </c>
      <c r="AO169" s="75">
        <v>45023</v>
      </c>
      <c r="AP169" s="75">
        <v>45047</v>
      </c>
      <c r="AQ169" s="75">
        <v>45068</v>
      </c>
      <c r="AR169" s="75">
        <v>45089</v>
      </c>
      <c r="AS169" s="75">
        <v>45096</v>
      </c>
      <c r="AT169" s="75">
        <v>45110</v>
      </c>
      <c r="AU169" s="75">
        <v>45127</v>
      </c>
      <c r="AV169" s="75">
        <v>45145</v>
      </c>
      <c r="AW169" s="75">
        <v>45159</v>
      </c>
      <c r="AX169" s="75">
        <v>45215</v>
      </c>
      <c r="AY169" s="75">
        <v>45236</v>
      </c>
    </row>
    <row r="170" spans="1:51" s="76" customFormat="1" ht="24" hidden="1" customHeight="1" x14ac:dyDescent="0.25">
      <c r="A170" s="8" t="s">
        <v>25</v>
      </c>
      <c r="B170" s="67" t="s">
        <v>376</v>
      </c>
      <c r="C170" s="67" t="s">
        <v>264</v>
      </c>
      <c r="D170" s="64" t="s">
        <v>751</v>
      </c>
      <c r="E170" s="67" t="s">
        <v>396</v>
      </c>
      <c r="F170" s="67" t="s">
        <v>60</v>
      </c>
      <c r="G170" s="64" t="s">
        <v>752</v>
      </c>
      <c r="H170" s="64" t="s">
        <v>338</v>
      </c>
      <c r="I170" s="8" t="s">
        <v>53</v>
      </c>
      <c r="J170" s="64" t="s">
        <v>339</v>
      </c>
      <c r="K170" s="64" t="s">
        <v>55</v>
      </c>
      <c r="L170" s="9">
        <v>15</v>
      </c>
      <c r="M170" s="65" t="s">
        <v>753</v>
      </c>
      <c r="N170" s="66">
        <v>45166</v>
      </c>
      <c r="O170" s="68"/>
      <c r="P170" s="20">
        <v>45204</v>
      </c>
      <c r="Q170" s="11">
        <f t="shared" si="4"/>
        <v>28</v>
      </c>
      <c r="R170" s="11">
        <f>NETWORKDAYS(N170,P170,AL170:AO170:AP170:AQ170:AR170:AS170:AT170:AU170:AV170:AW170:AX170:AY170)</f>
        <v>29</v>
      </c>
      <c r="S170" s="70" t="s">
        <v>37</v>
      </c>
      <c r="T170" s="67"/>
      <c r="U170" s="67"/>
      <c r="V170" s="67"/>
      <c r="W170" s="67"/>
      <c r="X170" s="67"/>
      <c r="Y170" s="67"/>
      <c r="AL170" s="75">
        <v>44935</v>
      </c>
      <c r="AM170" s="75">
        <v>45005</v>
      </c>
      <c r="AN170" s="75">
        <v>45022</v>
      </c>
      <c r="AO170" s="75">
        <v>45023</v>
      </c>
      <c r="AP170" s="75">
        <v>45047</v>
      </c>
      <c r="AQ170" s="75">
        <v>45068</v>
      </c>
      <c r="AR170" s="75">
        <v>45089</v>
      </c>
      <c r="AS170" s="75">
        <v>45096</v>
      </c>
      <c r="AT170" s="75">
        <v>45110</v>
      </c>
      <c r="AU170" s="75">
        <v>45127</v>
      </c>
      <c r="AV170" s="75">
        <v>45145</v>
      </c>
      <c r="AW170" s="75">
        <v>45159</v>
      </c>
      <c r="AX170" s="75">
        <v>45215</v>
      </c>
      <c r="AY170" s="75">
        <v>45236</v>
      </c>
    </row>
    <row r="171" spans="1:51" s="76" customFormat="1" ht="24" hidden="1" customHeight="1" x14ac:dyDescent="0.25">
      <c r="A171" s="8" t="s">
        <v>25</v>
      </c>
      <c r="B171" s="67" t="s">
        <v>376</v>
      </c>
      <c r="C171" s="67" t="s">
        <v>73</v>
      </c>
      <c r="D171" s="64" t="s">
        <v>754</v>
      </c>
      <c r="E171" s="67" t="s">
        <v>29</v>
      </c>
      <c r="F171" s="67" t="s">
        <v>91</v>
      </c>
      <c r="G171" s="64" t="s">
        <v>755</v>
      </c>
      <c r="H171" s="64" t="s">
        <v>468</v>
      </c>
      <c r="I171" s="8" t="s">
        <v>53</v>
      </c>
      <c r="J171" s="8" t="s">
        <v>94</v>
      </c>
      <c r="K171" s="64" t="s">
        <v>88</v>
      </c>
      <c r="L171" s="9">
        <v>15</v>
      </c>
      <c r="M171" s="65" t="s">
        <v>756</v>
      </c>
      <c r="N171" s="66">
        <v>45166</v>
      </c>
      <c r="O171" s="68" t="s">
        <v>69</v>
      </c>
      <c r="P171" s="12">
        <v>45177</v>
      </c>
      <c r="Q171" s="11">
        <f t="shared" si="4"/>
        <v>9</v>
      </c>
      <c r="R171" s="11">
        <f>NETWORKDAYS(N171,P171,AL171:AO171:AP171:AQ171:AR171:AS171:AT171:AU171:AV171:AW171:AX171:AY171)</f>
        <v>10</v>
      </c>
      <c r="S171" s="71" t="s">
        <v>65</v>
      </c>
      <c r="T171" s="67" t="s">
        <v>757</v>
      </c>
      <c r="U171" s="67" t="s">
        <v>69</v>
      </c>
      <c r="V171" s="67" t="s">
        <v>69</v>
      </c>
      <c r="W171" s="67" t="s">
        <v>68</v>
      </c>
      <c r="X171" s="67" t="s">
        <v>69</v>
      </c>
      <c r="Y171" s="67" t="s">
        <v>525</v>
      </c>
      <c r="AL171" s="75">
        <v>44935</v>
      </c>
      <c r="AM171" s="75">
        <v>45005</v>
      </c>
      <c r="AN171" s="75">
        <v>45022</v>
      </c>
      <c r="AO171" s="75">
        <v>45023</v>
      </c>
      <c r="AP171" s="75">
        <v>45047</v>
      </c>
      <c r="AQ171" s="75">
        <v>45068</v>
      </c>
      <c r="AR171" s="75">
        <v>45089</v>
      </c>
      <c r="AS171" s="75">
        <v>45096</v>
      </c>
      <c r="AT171" s="75">
        <v>45110</v>
      </c>
      <c r="AU171" s="75">
        <v>45127</v>
      </c>
      <c r="AV171" s="75">
        <v>45145</v>
      </c>
      <c r="AW171" s="75">
        <v>45159</v>
      </c>
      <c r="AX171" s="75">
        <v>45215</v>
      </c>
      <c r="AY171" s="75">
        <v>45236</v>
      </c>
    </row>
    <row r="172" spans="1:51" s="76" customFormat="1" ht="24" hidden="1" customHeight="1" x14ac:dyDescent="0.25">
      <c r="A172" s="8" t="s">
        <v>25</v>
      </c>
      <c r="B172" s="67" t="s">
        <v>376</v>
      </c>
      <c r="C172" s="67" t="s">
        <v>161</v>
      </c>
      <c r="D172" s="64" t="s">
        <v>499</v>
      </c>
      <c r="E172" s="67" t="s">
        <v>29</v>
      </c>
      <c r="F172" s="67" t="s">
        <v>60</v>
      </c>
      <c r="G172" s="64" t="s">
        <v>758</v>
      </c>
      <c r="H172" s="64" t="s">
        <v>759</v>
      </c>
      <c r="I172" s="8" t="s">
        <v>53</v>
      </c>
      <c r="J172" s="8" t="s">
        <v>63</v>
      </c>
      <c r="K172" s="64" t="s">
        <v>55</v>
      </c>
      <c r="L172" s="9">
        <v>15</v>
      </c>
      <c r="M172" s="65" t="s">
        <v>760</v>
      </c>
      <c r="N172" s="66">
        <v>45166</v>
      </c>
      <c r="O172" s="65"/>
      <c r="P172" s="20">
        <v>45204</v>
      </c>
      <c r="Q172" s="11">
        <f t="shared" si="4"/>
        <v>28</v>
      </c>
      <c r="R172" s="11">
        <f>NETWORKDAYS(N172,P172,AL172:AO172:AP172:AQ172:AR172:AS172:AT172:AU172:AV172:AW172:AX172:AY172)</f>
        <v>29</v>
      </c>
      <c r="S172" s="70" t="s">
        <v>761</v>
      </c>
      <c r="T172" s="67"/>
      <c r="U172" s="67"/>
      <c r="V172" s="67"/>
      <c r="W172" s="67"/>
      <c r="X172" s="67"/>
      <c r="Y172" s="67"/>
      <c r="AL172" s="75">
        <v>44935</v>
      </c>
      <c r="AM172" s="75">
        <v>45005</v>
      </c>
      <c r="AN172" s="75">
        <v>45022</v>
      </c>
      <c r="AO172" s="75">
        <v>45023</v>
      </c>
      <c r="AP172" s="75">
        <v>45047</v>
      </c>
      <c r="AQ172" s="75">
        <v>45068</v>
      </c>
      <c r="AR172" s="75">
        <v>45089</v>
      </c>
      <c r="AS172" s="75">
        <v>45096</v>
      </c>
      <c r="AT172" s="75">
        <v>45110</v>
      </c>
      <c r="AU172" s="75">
        <v>45127</v>
      </c>
      <c r="AV172" s="75">
        <v>45145</v>
      </c>
      <c r="AW172" s="75">
        <v>45159</v>
      </c>
      <c r="AX172" s="75">
        <v>45215</v>
      </c>
      <c r="AY172" s="75">
        <v>45236</v>
      </c>
    </row>
    <row r="173" spans="1:51" s="76" customFormat="1" ht="24" hidden="1" customHeight="1" x14ac:dyDescent="0.25">
      <c r="A173" s="8" t="s">
        <v>25</v>
      </c>
      <c r="B173" s="67" t="s">
        <v>376</v>
      </c>
      <c r="C173" s="67" t="s">
        <v>73</v>
      </c>
      <c r="D173" s="64" t="s">
        <v>762</v>
      </c>
      <c r="E173" s="67" t="s">
        <v>29</v>
      </c>
      <c r="F173" s="67" t="s">
        <v>30</v>
      </c>
      <c r="G173" s="64" t="s">
        <v>763</v>
      </c>
      <c r="H173" s="64" t="s">
        <v>764</v>
      </c>
      <c r="I173" s="8" t="s">
        <v>53</v>
      </c>
      <c r="J173" s="64" t="s">
        <v>135</v>
      </c>
      <c r="K173" s="64" t="s">
        <v>88</v>
      </c>
      <c r="L173" s="9">
        <v>15</v>
      </c>
      <c r="M173" s="65" t="s">
        <v>765</v>
      </c>
      <c r="N173" s="66">
        <v>45166</v>
      </c>
      <c r="O173" s="68">
        <v>20232120093991</v>
      </c>
      <c r="P173" s="20">
        <v>45204</v>
      </c>
      <c r="Q173" s="11">
        <f t="shared" si="4"/>
        <v>28</v>
      </c>
      <c r="R173" s="11">
        <f>NETWORKDAYS(N173,P173,AL173:AO173:AP173:AQ173:AR173:AS173:AT173:AU173:AV173:AW173:AX173:AY173)</f>
        <v>29</v>
      </c>
      <c r="S173" s="70" t="s">
        <v>37</v>
      </c>
      <c r="T173" s="67" t="s">
        <v>766</v>
      </c>
      <c r="U173" s="67"/>
      <c r="V173" s="67"/>
      <c r="W173" s="67"/>
      <c r="X173" s="67"/>
      <c r="Y173" s="67" t="s">
        <v>101</v>
      </c>
      <c r="AL173" s="75">
        <v>44935</v>
      </c>
      <c r="AM173" s="75">
        <v>45005</v>
      </c>
      <c r="AN173" s="75">
        <v>45022</v>
      </c>
      <c r="AO173" s="75">
        <v>45023</v>
      </c>
      <c r="AP173" s="75">
        <v>45047</v>
      </c>
      <c r="AQ173" s="75">
        <v>45068</v>
      </c>
      <c r="AR173" s="75">
        <v>45089</v>
      </c>
      <c r="AS173" s="75">
        <v>45096</v>
      </c>
      <c r="AT173" s="75">
        <v>45110</v>
      </c>
      <c r="AU173" s="75">
        <v>45127</v>
      </c>
      <c r="AV173" s="75">
        <v>45145</v>
      </c>
      <c r="AW173" s="75">
        <v>45159</v>
      </c>
      <c r="AX173" s="75">
        <v>45215</v>
      </c>
      <c r="AY173" s="75">
        <v>45236</v>
      </c>
    </row>
    <row r="174" spans="1:51" s="76" customFormat="1" ht="24" hidden="1" customHeight="1" x14ac:dyDescent="0.25">
      <c r="A174" s="8" t="s">
        <v>25</v>
      </c>
      <c r="B174" s="67" t="s">
        <v>376</v>
      </c>
      <c r="C174" s="67" t="s">
        <v>360</v>
      </c>
      <c r="D174" s="64" t="s">
        <v>767</v>
      </c>
      <c r="E174" s="67" t="s">
        <v>29</v>
      </c>
      <c r="F174" s="67" t="s">
        <v>60</v>
      </c>
      <c r="G174" s="64" t="s">
        <v>768</v>
      </c>
      <c r="H174" s="64" t="s">
        <v>482</v>
      </c>
      <c r="I174" s="8" t="s">
        <v>53</v>
      </c>
      <c r="J174" s="8" t="s">
        <v>63</v>
      </c>
      <c r="K174" s="64" t="s">
        <v>88</v>
      </c>
      <c r="L174" s="9">
        <v>15</v>
      </c>
      <c r="M174" s="65" t="s">
        <v>769</v>
      </c>
      <c r="N174" s="66">
        <v>45166</v>
      </c>
      <c r="O174" s="65">
        <v>20232150094051</v>
      </c>
      <c r="P174" s="12">
        <v>45182</v>
      </c>
      <c r="Q174" s="11">
        <f t="shared" si="4"/>
        <v>12</v>
      </c>
      <c r="R174" s="11">
        <f>NETWORKDAYS(N174,P174,AL174:AO174:AP174:AQ174:AR174:AS174:AT174:AU174:AV174:AW174:AX174:AY174)</f>
        <v>13</v>
      </c>
      <c r="S174" s="71" t="s">
        <v>65</v>
      </c>
      <c r="T174" s="67" t="s">
        <v>770</v>
      </c>
      <c r="U174" s="72">
        <v>45187</v>
      </c>
      <c r="V174" s="67" t="s">
        <v>67</v>
      </c>
      <c r="W174" s="67" t="s">
        <v>69</v>
      </c>
      <c r="X174" s="67" t="s">
        <v>69</v>
      </c>
      <c r="Y174" s="67" t="s">
        <v>771</v>
      </c>
      <c r="AL174" s="75">
        <v>44935</v>
      </c>
      <c r="AM174" s="75">
        <v>45005</v>
      </c>
      <c r="AN174" s="75">
        <v>45022</v>
      </c>
      <c r="AO174" s="75">
        <v>45023</v>
      </c>
      <c r="AP174" s="75">
        <v>45047</v>
      </c>
      <c r="AQ174" s="75">
        <v>45068</v>
      </c>
      <c r="AR174" s="75">
        <v>45089</v>
      </c>
      <c r="AS174" s="75">
        <v>45096</v>
      </c>
      <c r="AT174" s="75">
        <v>45110</v>
      </c>
      <c r="AU174" s="75">
        <v>45127</v>
      </c>
      <c r="AV174" s="75">
        <v>45145</v>
      </c>
      <c r="AW174" s="75">
        <v>45159</v>
      </c>
      <c r="AX174" s="75">
        <v>45215</v>
      </c>
      <c r="AY174" s="75">
        <v>45236</v>
      </c>
    </row>
    <row r="175" spans="1:51" s="76" customFormat="1" ht="24" hidden="1" customHeight="1" x14ac:dyDescent="0.25">
      <c r="A175" s="8" t="s">
        <v>25</v>
      </c>
      <c r="B175" s="67" t="s">
        <v>376</v>
      </c>
      <c r="C175" s="67" t="s">
        <v>73</v>
      </c>
      <c r="D175" s="64" t="s">
        <v>772</v>
      </c>
      <c r="E175" s="67" t="s">
        <v>29</v>
      </c>
      <c r="F175" s="67" t="s">
        <v>30</v>
      </c>
      <c r="G175" s="64" t="s">
        <v>773</v>
      </c>
      <c r="H175" s="64" t="s">
        <v>468</v>
      </c>
      <c r="I175" s="8" t="s">
        <v>53</v>
      </c>
      <c r="J175" s="8" t="s">
        <v>94</v>
      </c>
      <c r="K175" s="64" t="s">
        <v>121</v>
      </c>
      <c r="L175" s="9">
        <v>10</v>
      </c>
      <c r="M175" s="65" t="s">
        <v>774</v>
      </c>
      <c r="N175" s="66">
        <v>45167</v>
      </c>
      <c r="O175" s="68" t="s">
        <v>69</v>
      </c>
      <c r="P175" s="12">
        <v>45177</v>
      </c>
      <c r="Q175" s="11">
        <f t="shared" si="4"/>
        <v>8</v>
      </c>
      <c r="R175" s="11">
        <f>NETWORKDAYS(N175,P175,AL175:AO175:AP175:AQ175:AR175:AS175:AT175:AU175:AV175:AW175:AX175:AY175)</f>
        <v>9</v>
      </c>
      <c r="S175" s="71" t="s">
        <v>65</v>
      </c>
      <c r="T175" s="67" t="s">
        <v>775</v>
      </c>
      <c r="U175" s="67" t="s">
        <v>69</v>
      </c>
      <c r="V175" s="67" t="s">
        <v>69</v>
      </c>
      <c r="W175" s="67" t="s">
        <v>68</v>
      </c>
      <c r="X175" s="67" t="s">
        <v>69</v>
      </c>
      <c r="Y175" s="67" t="s">
        <v>525</v>
      </c>
      <c r="AL175" s="75">
        <v>44935</v>
      </c>
      <c r="AM175" s="75">
        <v>45005</v>
      </c>
      <c r="AN175" s="75">
        <v>45022</v>
      </c>
      <c r="AO175" s="75">
        <v>45023</v>
      </c>
      <c r="AP175" s="75">
        <v>45047</v>
      </c>
      <c r="AQ175" s="75">
        <v>45068</v>
      </c>
      <c r="AR175" s="75">
        <v>45089</v>
      </c>
      <c r="AS175" s="75">
        <v>45096</v>
      </c>
      <c r="AT175" s="75">
        <v>45110</v>
      </c>
      <c r="AU175" s="75">
        <v>45127</v>
      </c>
      <c r="AV175" s="75">
        <v>45145</v>
      </c>
      <c r="AW175" s="75">
        <v>45159</v>
      </c>
      <c r="AX175" s="75">
        <v>45215</v>
      </c>
      <c r="AY175" s="75">
        <v>45236</v>
      </c>
    </row>
    <row r="176" spans="1:51" s="76" customFormat="1" ht="24" customHeight="1" x14ac:dyDescent="0.25">
      <c r="A176" s="8" t="s">
        <v>25</v>
      </c>
      <c r="B176" s="67" t="s">
        <v>376</v>
      </c>
      <c r="C176" s="8" t="s">
        <v>27</v>
      </c>
      <c r="D176" s="64" t="s">
        <v>776</v>
      </c>
      <c r="E176" s="67" t="s">
        <v>80</v>
      </c>
      <c r="F176" s="67" t="s">
        <v>40</v>
      </c>
      <c r="G176" s="64" t="s">
        <v>777</v>
      </c>
      <c r="H176" s="64" t="s">
        <v>778</v>
      </c>
      <c r="I176" s="8" t="s">
        <v>33</v>
      </c>
      <c r="J176" s="85" t="s">
        <v>779</v>
      </c>
      <c r="K176" s="64" t="s">
        <v>55</v>
      </c>
      <c r="L176" s="9">
        <v>15</v>
      </c>
      <c r="M176" s="65" t="s">
        <v>780</v>
      </c>
      <c r="N176" s="66">
        <v>45167</v>
      </c>
      <c r="O176" s="68"/>
      <c r="P176" s="20">
        <v>45204</v>
      </c>
      <c r="Q176" s="11">
        <f t="shared" si="4"/>
        <v>27</v>
      </c>
      <c r="R176" s="11">
        <f>NETWORKDAYS(N176,P176,AL176:AO176:AP176:AQ176:AR176:AS176:AT176:AU176:AV176:AW176:AX176:AY176)</f>
        <v>28</v>
      </c>
      <c r="S176" s="70" t="s">
        <v>37</v>
      </c>
      <c r="T176" s="67" t="s">
        <v>781</v>
      </c>
      <c r="U176" s="67"/>
      <c r="V176" s="67"/>
      <c r="W176" s="67"/>
      <c r="X176" s="67"/>
      <c r="Y176" s="67" t="s">
        <v>101</v>
      </c>
      <c r="AL176" s="75">
        <v>44935</v>
      </c>
      <c r="AM176" s="75">
        <v>45005</v>
      </c>
      <c r="AN176" s="75">
        <v>45022</v>
      </c>
      <c r="AO176" s="75">
        <v>45023</v>
      </c>
      <c r="AP176" s="75">
        <v>45047</v>
      </c>
      <c r="AQ176" s="75">
        <v>45068</v>
      </c>
      <c r="AR176" s="75">
        <v>45089</v>
      </c>
      <c r="AS176" s="75">
        <v>45096</v>
      </c>
      <c r="AT176" s="75">
        <v>45110</v>
      </c>
      <c r="AU176" s="75">
        <v>45127</v>
      </c>
      <c r="AV176" s="75">
        <v>45145</v>
      </c>
      <c r="AW176" s="75">
        <v>45159</v>
      </c>
      <c r="AX176" s="75">
        <v>45215</v>
      </c>
      <c r="AY176" s="75">
        <v>45236</v>
      </c>
    </row>
    <row r="177" spans="1:51" s="76" customFormat="1" ht="24" hidden="1" customHeight="1" x14ac:dyDescent="0.25">
      <c r="A177" s="8" t="s">
        <v>25</v>
      </c>
      <c r="B177" s="67" t="s">
        <v>376</v>
      </c>
      <c r="C177" s="67" t="s">
        <v>111</v>
      </c>
      <c r="D177" s="64" t="s">
        <v>782</v>
      </c>
      <c r="E177" s="67" t="s">
        <v>29</v>
      </c>
      <c r="F177" s="67" t="s">
        <v>30</v>
      </c>
      <c r="G177" s="64" t="s">
        <v>783</v>
      </c>
      <c r="H177" s="64" t="s">
        <v>723</v>
      </c>
      <c r="I177" s="8" t="s">
        <v>53</v>
      </c>
      <c r="J177" s="8" t="s">
        <v>54</v>
      </c>
      <c r="K177" s="64" t="s">
        <v>121</v>
      </c>
      <c r="L177" s="9">
        <v>10</v>
      </c>
      <c r="M177" s="65" t="s">
        <v>784</v>
      </c>
      <c r="N177" s="66">
        <v>45167</v>
      </c>
      <c r="O177" s="68"/>
      <c r="P177" s="20">
        <v>45204</v>
      </c>
      <c r="Q177" s="11">
        <f t="shared" si="4"/>
        <v>27</v>
      </c>
      <c r="R177" s="11">
        <f>NETWORKDAYS(N177,P177,AL177:AO177:AP177:AQ177:AR177:AS177:AT177:AU177:AV177:AW177:AX177:AY177)</f>
        <v>28</v>
      </c>
      <c r="S177" s="70" t="s">
        <v>37</v>
      </c>
      <c r="T177" s="67"/>
      <c r="U177" s="67"/>
      <c r="V177" s="67"/>
      <c r="W177" s="67"/>
      <c r="X177" s="67"/>
      <c r="Y177" s="67"/>
      <c r="AL177" s="75">
        <v>44935</v>
      </c>
      <c r="AM177" s="75">
        <v>45005</v>
      </c>
      <c r="AN177" s="75">
        <v>45022</v>
      </c>
      <c r="AO177" s="75">
        <v>45023</v>
      </c>
      <c r="AP177" s="75">
        <v>45047</v>
      </c>
      <c r="AQ177" s="75">
        <v>45068</v>
      </c>
      <c r="AR177" s="75">
        <v>45089</v>
      </c>
      <c r="AS177" s="75">
        <v>45096</v>
      </c>
      <c r="AT177" s="75">
        <v>45110</v>
      </c>
      <c r="AU177" s="75">
        <v>45127</v>
      </c>
      <c r="AV177" s="75">
        <v>45145</v>
      </c>
      <c r="AW177" s="75">
        <v>45159</v>
      </c>
      <c r="AX177" s="75">
        <v>45215</v>
      </c>
      <c r="AY177" s="75">
        <v>45236</v>
      </c>
    </row>
    <row r="178" spans="1:51" s="76" customFormat="1" ht="24" hidden="1" customHeight="1" x14ac:dyDescent="0.25">
      <c r="A178" s="8" t="s">
        <v>25</v>
      </c>
      <c r="B178" s="67" t="s">
        <v>376</v>
      </c>
      <c r="C178" s="67" t="s">
        <v>111</v>
      </c>
      <c r="D178" s="64" t="s">
        <v>785</v>
      </c>
      <c r="E178" s="67" t="s">
        <v>59</v>
      </c>
      <c r="F178" s="67" t="s">
        <v>60</v>
      </c>
      <c r="G178" s="64" t="s">
        <v>786</v>
      </c>
      <c r="H178" s="64" t="s">
        <v>472</v>
      </c>
      <c r="I178" s="8" t="s">
        <v>53</v>
      </c>
      <c r="J178" s="8" t="s">
        <v>54</v>
      </c>
      <c r="K178" s="64" t="s">
        <v>88</v>
      </c>
      <c r="L178" s="9">
        <v>15</v>
      </c>
      <c r="M178" s="65" t="s">
        <v>787</v>
      </c>
      <c r="N178" s="66">
        <v>45167</v>
      </c>
      <c r="O178" s="68" t="s">
        <v>788</v>
      </c>
      <c r="P178" s="12">
        <v>45182</v>
      </c>
      <c r="Q178" s="11">
        <f t="shared" si="4"/>
        <v>11</v>
      </c>
      <c r="R178" s="11">
        <f>NETWORKDAYS(N178,P178,AL178:AO178:AP178:AQ178:AR178:AS178:AT178:AU178:AV178:AW178:AX178:AY178)</f>
        <v>12</v>
      </c>
      <c r="S178" s="71" t="s">
        <v>65</v>
      </c>
      <c r="T178" s="67" t="s">
        <v>789</v>
      </c>
      <c r="U178" s="72">
        <v>45182</v>
      </c>
      <c r="V178" s="67" t="s">
        <v>67</v>
      </c>
      <c r="W178" s="67" t="s">
        <v>68</v>
      </c>
      <c r="X178" s="67" t="s">
        <v>69</v>
      </c>
      <c r="Y178" s="67" t="s">
        <v>69</v>
      </c>
      <c r="AL178" s="75">
        <v>44935</v>
      </c>
      <c r="AM178" s="75">
        <v>45005</v>
      </c>
      <c r="AN178" s="75">
        <v>45022</v>
      </c>
      <c r="AO178" s="75">
        <v>45023</v>
      </c>
      <c r="AP178" s="75">
        <v>45047</v>
      </c>
      <c r="AQ178" s="75">
        <v>45068</v>
      </c>
      <c r="AR178" s="75">
        <v>45089</v>
      </c>
      <c r="AS178" s="75">
        <v>45096</v>
      </c>
      <c r="AT178" s="75">
        <v>45110</v>
      </c>
      <c r="AU178" s="75">
        <v>45127</v>
      </c>
      <c r="AV178" s="75">
        <v>45145</v>
      </c>
      <c r="AW178" s="75">
        <v>45159</v>
      </c>
      <c r="AX178" s="75">
        <v>45215</v>
      </c>
      <c r="AY178" s="75">
        <v>45236</v>
      </c>
    </row>
    <row r="179" spans="1:51" s="76" customFormat="1" ht="24" hidden="1" customHeight="1" x14ac:dyDescent="0.25">
      <c r="A179" s="8" t="s">
        <v>25</v>
      </c>
      <c r="B179" s="67" t="s">
        <v>376</v>
      </c>
      <c r="C179" s="67" t="s">
        <v>131</v>
      </c>
      <c r="D179" s="64" t="s">
        <v>790</v>
      </c>
      <c r="E179" s="67" t="s">
        <v>59</v>
      </c>
      <c r="F179" s="67" t="s">
        <v>91</v>
      </c>
      <c r="G179" s="64" t="s">
        <v>791</v>
      </c>
      <c r="H179" s="64" t="s">
        <v>468</v>
      </c>
      <c r="I179" s="8" t="s">
        <v>53</v>
      </c>
      <c r="J179" s="8" t="s">
        <v>94</v>
      </c>
      <c r="K179" s="64" t="s">
        <v>55</v>
      </c>
      <c r="L179" s="9">
        <v>15</v>
      </c>
      <c r="M179" s="65" t="s">
        <v>792</v>
      </c>
      <c r="N179" s="66">
        <v>45167</v>
      </c>
      <c r="O179" s="68"/>
      <c r="P179" s="20">
        <v>45204</v>
      </c>
      <c r="Q179" s="11">
        <f t="shared" si="4"/>
        <v>27</v>
      </c>
      <c r="R179" s="11">
        <f>NETWORKDAYS(N179,P179,AL179:AO179:AP179:AQ179:AR179:AS179:AT179:AU179:AV179:AW179:AX179:AY179)</f>
        <v>28</v>
      </c>
      <c r="S179" s="70" t="s">
        <v>37</v>
      </c>
      <c r="T179" s="67"/>
      <c r="U179" s="67"/>
      <c r="V179" s="67"/>
      <c r="W179" s="67"/>
      <c r="X179" s="67"/>
      <c r="Y179" s="67"/>
      <c r="AL179" s="75">
        <v>44935</v>
      </c>
      <c r="AM179" s="75">
        <v>45005</v>
      </c>
      <c r="AN179" s="75">
        <v>45022</v>
      </c>
      <c r="AO179" s="75">
        <v>45023</v>
      </c>
      <c r="AP179" s="75">
        <v>45047</v>
      </c>
      <c r="AQ179" s="75">
        <v>45068</v>
      </c>
      <c r="AR179" s="75">
        <v>45089</v>
      </c>
      <c r="AS179" s="75">
        <v>45096</v>
      </c>
      <c r="AT179" s="75">
        <v>45110</v>
      </c>
      <c r="AU179" s="75">
        <v>45127</v>
      </c>
      <c r="AV179" s="75">
        <v>45145</v>
      </c>
      <c r="AW179" s="75">
        <v>45159</v>
      </c>
      <c r="AX179" s="75">
        <v>45215</v>
      </c>
      <c r="AY179" s="75">
        <v>45236</v>
      </c>
    </row>
    <row r="180" spans="1:51" s="76" customFormat="1" ht="24" hidden="1" customHeight="1" x14ac:dyDescent="0.25">
      <c r="A180" s="8" t="s">
        <v>25</v>
      </c>
      <c r="B180" s="67" t="s">
        <v>376</v>
      </c>
      <c r="C180" s="67" t="s">
        <v>111</v>
      </c>
      <c r="D180" s="64" t="s">
        <v>793</v>
      </c>
      <c r="E180" s="67" t="s">
        <v>396</v>
      </c>
      <c r="F180" s="67" t="s">
        <v>794</v>
      </c>
      <c r="G180" s="64" t="s">
        <v>795</v>
      </c>
      <c r="H180" s="64" t="s">
        <v>723</v>
      </c>
      <c r="I180" s="8" t="s">
        <v>53</v>
      </c>
      <c r="J180" s="8" t="s">
        <v>54</v>
      </c>
      <c r="K180" s="64" t="s">
        <v>121</v>
      </c>
      <c r="L180" s="9">
        <v>10</v>
      </c>
      <c r="M180" s="65" t="s">
        <v>796</v>
      </c>
      <c r="N180" s="66">
        <v>45167</v>
      </c>
      <c r="O180" s="68"/>
      <c r="P180" s="20">
        <v>45204</v>
      </c>
      <c r="Q180" s="11">
        <f t="shared" si="4"/>
        <v>27</v>
      </c>
      <c r="R180" s="11">
        <f>NETWORKDAYS(N180,P180,AL180:AO180:AP180:AQ180:AR180:AS180:AT180:AU180:AV180:AW180:AX180:AY180)</f>
        <v>28</v>
      </c>
      <c r="S180" s="70" t="s">
        <v>37</v>
      </c>
      <c r="T180" s="67"/>
      <c r="U180" s="67"/>
      <c r="V180" s="67"/>
      <c r="W180" s="67"/>
      <c r="X180" s="67"/>
      <c r="Y180" s="67"/>
      <c r="AL180" s="75">
        <v>44935</v>
      </c>
      <c r="AM180" s="75">
        <v>45005</v>
      </c>
      <c r="AN180" s="75">
        <v>45022</v>
      </c>
      <c r="AO180" s="75">
        <v>45023</v>
      </c>
      <c r="AP180" s="75">
        <v>45047</v>
      </c>
      <c r="AQ180" s="75">
        <v>45068</v>
      </c>
      <c r="AR180" s="75">
        <v>45089</v>
      </c>
      <c r="AS180" s="75">
        <v>45096</v>
      </c>
      <c r="AT180" s="75">
        <v>45110</v>
      </c>
      <c r="AU180" s="75">
        <v>45127</v>
      </c>
      <c r="AV180" s="75">
        <v>45145</v>
      </c>
      <c r="AW180" s="75">
        <v>45159</v>
      </c>
      <c r="AX180" s="75">
        <v>45215</v>
      </c>
      <c r="AY180" s="75">
        <v>45236</v>
      </c>
    </row>
    <row r="181" spans="1:51" s="76" customFormat="1" ht="24" hidden="1" customHeight="1" x14ac:dyDescent="0.25">
      <c r="A181" s="8" t="s">
        <v>25</v>
      </c>
      <c r="B181" s="67" t="s">
        <v>376</v>
      </c>
      <c r="C181" s="67" t="s">
        <v>203</v>
      </c>
      <c r="D181" s="64" t="s">
        <v>797</v>
      </c>
      <c r="E181" s="67" t="s">
        <v>80</v>
      </c>
      <c r="F181" s="67" t="s">
        <v>60</v>
      </c>
      <c r="G181" s="64" t="s">
        <v>798</v>
      </c>
      <c r="H181" s="64" t="s">
        <v>799</v>
      </c>
      <c r="I181" s="8" t="s">
        <v>53</v>
      </c>
      <c r="J181" s="8" t="s">
        <v>63</v>
      </c>
      <c r="K181" s="64" t="s">
        <v>88</v>
      </c>
      <c r="L181" s="9">
        <v>15</v>
      </c>
      <c r="M181" s="65" t="s">
        <v>800</v>
      </c>
      <c r="N181" s="66">
        <v>45167</v>
      </c>
      <c r="O181" s="68"/>
      <c r="P181" s="20">
        <v>45204</v>
      </c>
      <c r="Q181" s="11">
        <f t="shared" si="4"/>
        <v>27</v>
      </c>
      <c r="R181" s="11">
        <f>NETWORKDAYS(N181,P181,AL181:AO181:AP181:AQ181:AR181:AS181:AT181:AU181:AV181:AW181:AX181:AY181)</f>
        <v>28</v>
      </c>
      <c r="S181" s="70" t="s">
        <v>37</v>
      </c>
      <c r="T181" s="67"/>
      <c r="U181" s="67"/>
      <c r="V181" s="67"/>
      <c r="W181" s="67"/>
      <c r="X181" s="67"/>
      <c r="Y181" s="67"/>
      <c r="AL181" s="75">
        <v>44935</v>
      </c>
      <c r="AM181" s="75">
        <v>45005</v>
      </c>
      <c r="AN181" s="75">
        <v>45022</v>
      </c>
      <c r="AO181" s="75">
        <v>45023</v>
      </c>
      <c r="AP181" s="75">
        <v>45047</v>
      </c>
      <c r="AQ181" s="75">
        <v>45068</v>
      </c>
      <c r="AR181" s="75">
        <v>45089</v>
      </c>
      <c r="AS181" s="75">
        <v>45096</v>
      </c>
      <c r="AT181" s="75">
        <v>45110</v>
      </c>
      <c r="AU181" s="75">
        <v>45127</v>
      </c>
      <c r="AV181" s="75">
        <v>45145</v>
      </c>
      <c r="AW181" s="75">
        <v>45159</v>
      </c>
      <c r="AX181" s="75">
        <v>45215</v>
      </c>
      <c r="AY181" s="75">
        <v>45236</v>
      </c>
    </row>
    <row r="182" spans="1:51" s="76" customFormat="1" ht="24" hidden="1" customHeight="1" x14ac:dyDescent="0.25">
      <c r="A182" s="8" t="s">
        <v>25</v>
      </c>
      <c r="B182" s="67" t="s">
        <v>376</v>
      </c>
      <c r="C182" s="67" t="s">
        <v>127</v>
      </c>
      <c r="D182" s="64" t="s">
        <v>801</v>
      </c>
      <c r="E182" s="67" t="s">
        <v>396</v>
      </c>
      <c r="F182" s="67" t="s">
        <v>794</v>
      </c>
      <c r="G182" s="64" t="s">
        <v>802</v>
      </c>
      <c r="H182" s="64" t="s">
        <v>723</v>
      </c>
      <c r="I182" s="8" t="s">
        <v>53</v>
      </c>
      <c r="J182" s="8" t="s">
        <v>54</v>
      </c>
      <c r="K182" s="64" t="s">
        <v>145</v>
      </c>
      <c r="L182" s="9">
        <v>30</v>
      </c>
      <c r="M182" s="65" t="s">
        <v>803</v>
      </c>
      <c r="N182" s="66">
        <v>45167</v>
      </c>
      <c r="O182" s="68"/>
      <c r="P182" s="20">
        <v>45204</v>
      </c>
      <c r="Q182" s="11">
        <f t="shared" si="4"/>
        <v>27</v>
      </c>
      <c r="R182" s="11">
        <f>NETWORKDAYS(N182,P182,AL182:AO182:AP182:AQ182:AR182:AS182:AT182:AU182:AV182:AW182:AX182:AY182)</f>
        <v>28</v>
      </c>
      <c r="S182" s="69" t="s">
        <v>725</v>
      </c>
      <c r="T182" s="67"/>
      <c r="U182" s="67"/>
      <c r="V182" s="67"/>
      <c r="W182" s="67"/>
      <c r="X182" s="67"/>
      <c r="Y182" s="67"/>
      <c r="AL182" s="75">
        <v>44935</v>
      </c>
      <c r="AM182" s="75">
        <v>45005</v>
      </c>
      <c r="AN182" s="75">
        <v>45022</v>
      </c>
      <c r="AO182" s="75">
        <v>45023</v>
      </c>
      <c r="AP182" s="75">
        <v>45047</v>
      </c>
      <c r="AQ182" s="75">
        <v>45068</v>
      </c>
      <c r="AR182" s="75">
        <v>45089</v>
      </c>
      <c r="AS182" s="75">
        <v>45096</v>
      </c>
      <c r="AT182" s="75">
        <v>45110</v>
      </c>
      <c r="AU182" s="75">
        <v>45127</v>
      </c>
      <c r="AV182" s="75">
        <v>45145</v>
      </c>
      <c r="AW182" s="75">
        <v>45159</v>
      </c>
      <c r="AX182" s="75">
        <v>45215</v>
      </c>
      <c r="AY182" s="75">
        <v>45236</v>
      </c>
    </row>
    <row r="183" spans="1:51" s="76" customFormat="1" ht="24" customHeight="1" x14ac:dyDescent="0.25">
      <c r="A183" s="8" t="s">
        <v>25</v>
      </c>
      <c r="B183" s="67" t="s">
        <v>376</v>
      </c>
      <c r="C183" s="8" t="s">
        <v>27</v>
      </c>
      <c r="D183" s="64" t="s">
        <v>804</v>
      </c>
      <c r="E183" s="67" t="s">
        <v>80</v>
      </c>
      <c r="F183" s="67" t="s">
        <v>155</v>
      </c>
      <c r="G183" s="64" t="s">
        <v>805</v>
      </c>
      <c r="H183" s="64" t="s">
        <v>723</v>
      </c>
      <c r="I183" s="8" t="s">
        <v>53</v>
      </c>
      <c r="J183" s="8" t="s">
        <v>54</v>
      </c>
      <c r="K183" s="64" t="s">
        <v>55</v>
      </c>
      <c r="L183" s="9">
        <v>15</v>
      </c>
      <c r="M183" s="65" t="s">
        <v>806</v>
      </c>
      <c r="N183" s="66">
        <v>45167</v>
      </c>
      <c r="O183" s="68"/>
      <c r="P183" s="20">
        <v>45204</v>
      </c>
      <c r="Q183" s="11">
        <f t="shared" si="4"/>
        <v>27</v>
      </c>
      <c r="R183" s="11">
        <f>NETWORKDAYS(N183,P183,AL183:AO183:AP183:AQ183:AR183:AS183:AT183:AU183:AV183:AW183:AX183:AY183)</f>
        <v>28</v>
      </c>
      <c r="S183" s="70" t="s">
        <v>37</v>
      </c>
      <c r="T183" s="67"/>
      <c r="U183" s="67"/>
      <c r="V183" s="67"/>
      <c r="W183" s="67"/>
      <c r="X183" s="67"/>
      <c r="Y183" s="67"/>
      <c r="AL183" s="75">
        <v>44935</v>
      </c>
      <c r="AM183" s="75">
        <v>45005</v>
      </c>
      <c r="AN183" s="75">
        <v>45022</v>
      </c>
      <c r="AO183" s="75">
        <v>45023</v>
      </c>
      <c r="AP183" s="75">
        <v>45047</v>
      </c>
      <c r="AQ183" s="75">
        <v>45068</v>
      </c>
      <c r="AR183" s="75">
        <v>45089</v>
      </c>
      <c r="AS183" s="75">
        <v>45096</v>
      </c>
      <c r="AT183" s="75">
        <v>45110</v>
      </c>
      <c r="AU183" s="75">
        <v>45127</v>
      </c>
      <c r="AV183" s="75">
        <v>45145</v>
      </c>
      <c r="AW183" s="75">
        <v>45159</v>
      </c>
      <c r="AX183" s="75">
        <v>45215</v>
      </c>
      <c r="AY183" s="75">
        <v>45236</v>
      </c>
    </row>
    <row r="184" spans="1:51" s="76" customFormat="1" ht="24" hidden="1" customHeight="1" x14ac:dyDescent="0.25">
      <c r="A184" s="8" t="s">
        <v>25</v>
      </c>
      <c r="B184" s="67" t="s">
        <v>376</v>
      </c>
      <c r="C184" s="67" t="s">
        <v>127</v>
      </c>
      <c r="D184" s="64" t="s">
        <v>807</v>
      </c>
      <c r="E184" s="67" t="s">
        <v>59</v>
      </c>
      <c r="F184" s="67" t="s">
        <v>30</v>
      </c>
      <c r="G184" s="64" t="s">
        <v>808</v>
      </c>
      <c r="H184" s="64" t="s">
        <v>764</v>
      </c>
      <c r="I184" s="8" t="s">
        <v>53</v>
      </c>
      <c r="J184" s="64" t="s">
        <v>135</v>
      </c>
      <c r="K184" s="64" t="s">
        <v>121</v>
      </c>
      <c r="L184" s="9">
        <v>10</v>
      </c>
      <c r="M184" s="65" t="s">
        <v>809</v>
      </c>
      <c r="N184" s="66">
        <v>45168</v>
      </c>
      <c r="O184" s="68">
        <v>20232120094871</v>
      </c>
      <c r="P184" s="20">
        <v>45204</v>
      </c>
      <c r="Q184" s="11">
        <f t="shared" si="4"/>
        <v>26</v>
      </c>
      <c r="R184" s="11">
        <f>NETWORKDAYS(N184,P184,AL184:AO184:AP184:AQ184:AR184:AS184:AT184:AU184:AV184:AW184:AX184:AY184)</f>
        <v>27</v>
      </c>
      <c r="S184" s="70" t="s">
        <v>37</v>
      </c>
      <c r="T184" s="67" t="s">
        <v>810</v>
      </c>
      <c r="U184" s="72">
        <v>45187</v>
      </c>
      <c r="V184" s="67" t="s">
        <v>811</v>
      </c>
      <c r="W184" s="67" t="s">
        <v>497</v>
      </c>
      <c r="X184" s="67" t="s">
        <v>69</v>
      </c>
      <c r="Y184" s="67" t="s">
        <v>498</v>
      </c>
      <c r="AL184" s="75">
        <v>44935</v>
      </c>
      <c r="AM184" s="75">
        <v>45005</v>
      </c>
      <c r="AN184" s="75">
        <v>45022</v>
      </c>
      <c r="AO184" s="75">
        <v>45023</v>
      </c>
      <c r="AP184" s="75">
        <v>45047</v>
      </c>
      <c r="AQ184" s="75">
        <v>45068</v>
      </c>
      <c r="AR184" s="75">
        <v>45089</v>
      </c>
      <c r="AS184" s="75">
        <v>45096</v>
      </c>
      <c r="AT184" s="75">
        <v>45110</v>
      </c>
      <c r="AU184" s="75">
        <v>45127</v>
      </c>
      <c r="AV184" s="75">
        <v>45145</v>
      </c>
      <c r="AW184" s="75">
        <v>45159</v>
      </c>
      <c r="AX184" s="75">
        <v>45215</v>
      </c>
      <c r="AY184" s="75">
        <v>45236</v>
      </c>
    </row>
    <row r="185" spans="1:51" s="76" customFormat="1" ht="24" hidden="1" customHeight="1" x14ac:dyDescent="0.25">
      <c r="A185" s="8" t="s">
        <v>25</v>
      </c>
      <c r="B185" s="67" t="s">
        <v>376</v>
      </c>
      <c r="C185" s="67" t="s">
        <v>360</v>
      </c>
      <c r="D185" s="64" t="s">
        <v>812</v>
      </c>
      <c r="E185" s="67" t="s">
        <v>29</v>
      </c>
      <c r="F185" s="67" t="s">
        <v>30</v>
      </c>
      <c r="G185" s="64" t="s">
        <v>813</v>
      </c>
      <c r="H185" s="64" t="s">
        <v>764</v>
      </c>
      <c r="I185" s="8" t="s">
        <v>53</v>
      </c>
      <c r="J185" s="64" t="s">
        <v>135</v>
      </c>
      <c r="K185" s="64" t="s">
        <v>121</v>
      </c>
      <c r="L185" s="9">
        <v>10</v>
      </c>
      <c r="M185" s="65" t="s">
        <v>814</v>
      </c>
      <c r="N185" s="66">
        <v>45168</v>
      </c>
      <c r="O185" s="68">
        <v>20232120094081</v>
      </c>
      <c r="P185" s="20">
        <v>45204</v>
      </c>
      <c r="Q185" s="11">
        <f t="shared" si="4"/>
        <v>26</v>
      </c>
      <c r="R185" s="11">
        <f>NETWORKDAYS(N185,P185,AL185:AO185:AP185:AQ185:AR185:AS185:AT185:AU185:AV185:AW185:AX185:AY185)</f>
        <v>27</v>
      </c>
      <c r="S185" s="70" t="s">
        <v>37</v>
      </c>
      <c r="T185" s="67" t="s">
        <v>815</v>
      </c>
      <c r="U185" s="72">
        <v>45177</v>
      </c>
      <c r="V185" s="67"/>
      <c r="W185" s="67"/>
      <c r="X185" s="67"/>
      <c r="Y185" s="67" t="s">
        <v>486</v>
      </c>
      <c r="AL185" s="75">
        <v>44935</v>
      </c>
      <c r="AM185" s="75">
        <v>45005</v>
      </c>
      <c r="AN185" s="75">
        <v>45022</v>
      </c>
      <c r="AO185" s="75">
        <v>45023</v>
      </c>
      <c r="AP185" s="75">
        <v>45047</v>
      </c>
      <c r="AQ185" s="75">
        <v>45068</v>
      </c>
      <c r="AR185" s="75">
        <v>45089</v>
      </c>
      <c r="AS185" s="75">
        <v>45096</v>
      </c>
      <c r="AT185" s="75">
        <v>45110</v>
      </c>
      <c r="AU185" s="75">
        <v>45127</v>
      </c>
      <c r="AV185" s="75">
        <v>45145</v>
      </c>
      <c r="AW185" s="75">
        <v>45159</v>
      </c>
      <c r="AX185" s="75">
        <v>45215</v>
      </c>
      <c r="AY185" s="75">
        <v>45236</v>
      </c>
    </row>
    <row r="186" spans="1:51" s="76" customFormat="1" ht="24" hidden="1" customHeight="1" x14ac:dyDescent="0.25">
      <c r="A186" s="8" t="s">
        <v>25</v>
      </c>
      <c r="B186" s="67" t="s">
        <v>376</v>
      </c>
      <c r="C186" s="67" t="s">
        <v>48</v>
      </c>
      <c r="D186" s="64" t="s">
        <v>816</v>
      </c>
      <c r="E186" s="67" t="s">
        <v>396</v>
      </c>
      <c r="F186" s="67" t="s">
        <v>91</v>
      </c>
      <c r="G186" s="64" t="s">
        <v>817</v>
      </c>
      <c r="H186" s="64" t="s">
        <v>468</v>
      </c>
      <c r="I186" s="8" t="s">
        <v>53</v>
      </c>
      <c r="J186" s="8" t="s">
        <v>94</v>
      </c>
      <c r="K186" s="64" t="s">
        <v>55</v>
      </c>
      <c r="L186" s="9">
        <v>15</v>
      </c>
      <c r="M186" s="65" t="s">
        <v>818</v>
      </c>
      <c r="N186" s="66">
        <v>45168</v>
      </c>
      <c r="O186" s="68" t="s">
        <v>69</v>
      </c>
      <c r="P186" s="20">
        <v>45204</v>
      </c>
      <c r="Q186" s="11">
        <f t="shared" si="4"/>
        <v>26</v>
      </c>
      <c r="R186" s="11">
        <f>NETWORKDAYS(N186,P186,AL186:AO186:AP186:AQ186:AR186:AS186:AT186:AU186:AV186:AW186:AX186:AY186)</f>
        <v>27</v>
      </c>
      <c r="S186" s="74" t="s">
        <v>430</v>
      </c>
      <c r="T186" s="67" t="s">
        <v>819</v>
      </c>
      <c r="U186" s="72">
        <v>45190</v>
      </c>
      <c r="V186" s="67" t="s">
        <v>811</v>
      </c>
      <c r="W186" s="67" t="s">
        <v>497</v>
      </c>
      <c r="X186" s="67" t="s">
        <v>69</v>
      </c>
      <c r="Y186" s="67" t="s">
        <v>498</v>
      </c>
      <c r="AL186" s="75">
        <v>44935</v>
      </c>
      <c r="AM186" s="75">
        <v>45005</v>
      </c>
      <c r="AN186" s="75">
        <v>45022</v>
      </c>
      <c r="AO186" s="75">
        <v>45023</v>
      </c>
      <c r="AP186" s="75">
        <v>45047</v>
      </c>
      <c r="AQ186" s="75">
        <v>45068</v>
      </c>
      <c r="AR186" s="75">
        <v>45089</v>
      </c>
      <c r="AS186" s="75">
        <v>45096</v>
      </c>
      <c r="AT186" s="75">
        <v>45110</v>
      </c>
      <c r="AU186" s="75">
        <v>45127</v>
      </c>
      <c r="AV186" s="75">
        <v>45145</v>
      </c>
      <c r="AW186" s="75">
        <v>45159</v>
      </c>
      <c r="AX186" s="75">
        <v>45215</v>
      </c>
      <c r="AY186" s="75">
        <v>45236</v>
      </c>
    </row>
    <row r="187" spans="1:51" s="76" customFormat="1" ht="24" customHeight="1" x14ac:dyDescent="0.25">
      <c r="A187" s="8" t="s">
        <v>25</v>
      </c>
      <c r="B187" s="67" t="s">
        <v>376</v>
      </c>
      <c r="C187" s="8" t="s">
        <v>27</v>
      </c>
      <c r="D187" s="64" t="s">
        <v>820</v>
      </c>
      <c r="E187" s="8" t="s">
        <v>39</v>
      </c>
      <c r="F187" s="67" t="s">
        <v>40</v>
      </c>
      <c r="G187" s="64" t="s">
        <v>821</v>
      </c>
      <c r="H187" s="64" t="s">
        <v>439</v>
      </c>
      <c r="I187" s="8" t="s">
        <v>33</v>
      </c>
      <c r="J187" s="64" t="s">
        <v>315</v>
      </c>
      <c r="K187" s="64" t="s">
        <v>121</v>
      </c>
      <c r="L187" s="9">
        <v>10</v>
      </c>
      <c r="M187" s="65" t="s">
        <v>822</v>
      </c>
      <c r="N187" s="66">
        <v>45168</v>
      </c>
      <c r="O187" s="68"/>
      <c r="P187" s="20">
        <v>45204</v>
      </c>
      <c r="Q187" s="11">
        <f t="shared" si="4"/>
        <v>26</v>
      </c>
      <c r="R187" s="11">
        <f>NETWORKDAYS(N187,P187,AL187:AO187:AP187:AQ187:AR187:AS187:AT187:AU187:AV187:AW187:AX187:AY187)</f>
        <v>27</v>
      </c>
      <c r="S187" s="70" t="s">
        <v>37</v>
      </c>
      <c r="T187" s="67"/>
      <c r="U187" s="67"/>
      <c r="V187" s="67"/>
      <c r="W187" s="67"/>
      <c r="X187" s="67"/>
      <c r="Y187" s="67"/>
      <c r="AL187" s="75">
        <v>44935</v>
      </c>
      <c r="AM187" s="75">
        <v>45005</v>
      </c>
      <c r="AN187" s="75">
        <v>45022</v>
      </c>
      <c r="AO187" s="75">
        <v>45023</v>
      </c>
      <c r="AP187" s="75">
        <v>45047</v>
      </c>
      <c r="AQ187" s="75">
        <v>45068</v>
      </c>
      <c r="AR187" s="75">
        <v>45089</v>
      </c>
      <c r="AS187" s="75">
        <v>45096</v>
      </c>
      <c r="AT187" s="75">
        <v>45110</v>
      </c>
      <c r="AU187" s="75">
        <v>45127</v>
      </c>
      <c r="AV187" s="75">
        <v>45145</v>
      </c>
      <c r="AW187" s="75">
        <v>45159</v>
      </c>
      <c r="AX187" s="75">
        <v>45215</v>
      </c>
      <c r="AY187" s="75">
        <v>45236</v>
      </c>
    </row>
    <row r="188" spans="1:51" s="76" customFormat="1" ht="24" customHeight="1" x14ac:dyDescent="0.25">
      <c r="A188" s="8" t="s">
        <v>25</v>
      </c>
      <c r="B188" s="67" t="s">
        <v>376</v>
      </c>
      <c r="C188" s="8" t="s">
        <v>27</v>
      </c>
      <c r="D188" s="64" t="s">
        <v>28</v>
      </c>
      <c r="E188" s="67" t="s">
        <v>29</v>
      </c>
      <c r="F188" s="67" t="s">
        <v>91</v>
      </c>
      <c r="G188" s="64" t="s">
        <v>823</v>
      </c>
      <c r="H188" s="64" t="s">
        <v>180</v>
      </c>
      <c r="I188" s="8" t="s">
        <v>53</v>
      </c>
      <c r="J188" s="64" t="s">
        <v>181</v>
      </c>
      <c r="K188" s="64" t="s">
        <v>121</v>
      </c>
      <c r="L188" s="9">
        <v>10</v>
      </c>
      <c r="M188" s="65" t="s">
        <v>824</v>
      </c>
      <c r="N188" s="66">
        <v>45168</v>
      </c>
      <c r="O188" s="68"/>
      <c r="P188" s="20">
        <v>45204</v>
      </c>
      <c r="Q188" s="11">
        <f t="shared" si="4"/>
        <v>26</v>
      </c>
      <c r="R188" s="11">
        <f>NETWORKDAYS(N188,P188,AL188:AO188:AP188:AQ188:AR188:AS188:AT188:AU188:AV188:AW188:AX188:AY188)</f>
        <v>27</v>
      </c>
      <c r="S188" s="70" t="s">
        <v>37</v>
      </c>
      <c r="T188" s="67"/>
      <c r="U188" s="67"/>
      <c r="V188" s="67"/>
      <c r="W188" s="67"/>
      <c r="X188" s="67"/>
      <c r="Y188" s="67"/>
      <c r="AL188" s="75">
        <v>44935</v>
      </c>
      <c r="AM188" s="75">
        <v>45005</v>
      </c>
      <c r="AN188" s="75">
        <v>45022</v>
      </c>
      <c r="AO188" s="75">
        <v>45023</v>
      </c>
      <c r="AP188" s="75">
        <v>45047</v>
      </c>
      <c r="AQ188" s="75">
        <v>45068</v>
      </c>
      <c r="AR188" s="75">
        <v>45089</v>
      </c>
      <c r="AS188" s="75">
        <v>45096</v>
      </c>
      <c r="AT188" s="75">
        <v>45110</v>
      </c>
      <c r="AU188" s="75">
        <v>45127</v>
      </c>
      <c r="AV188" s="75">
        <v>45145</v>
      </c>
      <c r="AW188" s="75">
        <v>45159</v>
      </c>
      <c r="AX188" s="75">
        <v>45215</v>
      </c>
      <c r="AY188" s="75">
        <v>45236</v>
      </c>
    </row>
    <row r="189" spans="1:51" s="76" customFormat="1" ht="24" customHeight="1" x14ac:dyDescent="0.25">
      <c r="A189" s="8" t="s">
        <v>25</v>
      </c>
      <c r="B189" s="67" t="s">
        <v>376</v>
      </c>
      <c r="C189" s="8" t="s">
        <v>27</v>
      </c>
      <c r="D189" s="64" t="s">
        <v>825</v>
      </c>
      <c r="E189" s="8" t="s">
        <v>39</v>
      </c>
      <c r="F189" s="67" t="s">
        <v>40</v>
      </c>
      <c r="G189" s="64" t="s">
        <v>826</v>
      </c>
      <c r="H189" s="64" t="s">
        <v>180</v>
      </c>
      <c r="I189" s="8" t="s">
        <v>33</v>
      </c>
      <c r="J189" s="64" t="s">
        <v>181</v>
      </c>
      <c r="K189" s="64" t="s">
        <v>703</v>
      </c>
      <c r="L189" s="9">
        <v>5</v>
      </c>
      <c r="M189" s="65" t="s">
        <v>827</v>
      </c>
      <c r="N189" s="66">
        <v>45169</v>
      </c>
      <c r="O189" s="68"/>
      <c r="P189" s="20">
        <v>45204</v>
      </c>
      <c r="Q189" s="11">
        <f t="shared" si="4"/>
        <v>25</v>
      </c>
      <c r="R189" s="11">
        <f>NETWORKDAYS(N189,P189,AL189:AO189:AP189:AQ189:AR189:AS189:AT189:AU189:AV189:AW189:AX189:AY189)</f>
        <v>26</v>
      </c>
      <c r="S189" s="70" t="s">
        <v>37</v>
      </c>
      <c r="T189" s="67"/>
      <c r="U189" s="67"/>
      <c r="V189" s="67"/>
      <c r="W189" s="67"/>
      <c r="X189" s="67"/>
      <c r="Y189" s="67"/>
      <c r="AL189" s="75">
        <v>44935</v>
      </c>
      <c r="AM189" s="75">
        <v>45005</v>
      </c>
      <c r="AN189" s="75">
        <v>45022</v>
      </c>
      <c r="AO189" s="75">
        <v>45023</v>
      </c>
      <c r="AP189" s="75">
        <v>45047</v>
      </c>
      <c r="AQ189" s="75">
        <v>45068</v>
      </c>
      <c r="AR189" s="75">
        <v>45089</v>
      </c>
      <c r="AS189" s="75">
        <v>45096</v>
      </c>
      <c r="AT189" s="75">
        <v>45110</v>
      </c>
      <c r="AU189" s="75">
        <v>45127</v>
      </c>
      <c r="AV189" s="75">
        <v>45145</v>
      </c>
      <c r="AW189" s="75">
        <v>45159</v>
      </c>
      <c r="AX189" s="75">
        <v>45215</v>
      </c>
      <c r="AY189" s="75">
        <v>45236</v>
      </c>
    </row>
    <row r="190" spans="1:51" s="76" customFormat="1" ht="24" hidden="1" customHeight="1" x14ac:dyDescent="0.25">
      <c r="A190" s="8" t="s">
        <v>25</v>
      </c>
      <c r="B190" s="67" t="s">
        <v>376</v>
      </c>
      <c r="C190" s="67" t="s">
        <v>57</v>
      </c>
      <c r="D190" s="64" t="s">
        <v>828</v>
      </c>
      <c r="E190" s="67" t="s">
        <v>396</v>
      </c>
      <c r="F190" s="67" t="s">
        <v>91</v>
      </c>
      <c r="G190" s="64" t="s">
        <v>829</v>
      </c>
      <c r="H190" s="64" t="s">
        <v>468</v>
      </c>
      <c r="I190" s="8" t="s">
        <v>53</v>
      </c>
      <c r="J190" s="8" t="s">
        <v>94</v>
      </c>
      <c r="K190" s="64" t="s">
        <v>145</v>
      </c>
      <c r="L190" s="9">
        <v>30</v>
      </c>
      <c r="M190" s="65" t="s">
        <v>830</v>
      </c>
      <c r="N190" s="66">
        <v>45169</v>
      </c>
      <c r="O190" s="68"/>
      <c r="P190" s="20">
        <v>45204</v>
      </c>
      <c r="Q190" s="11">
        <f t="shared" si="4"/>
        <v>25</v>
      </c>
      <c r="R190" s="11">
        <f>NETWORKDAYS(N190,P190,AL190:AO190:AP190:AQ190:AR190:AS190:AT190:AU190:AV190:AW190:AX190:AY190)</f>
        <v>26</v>
      </c>
      <c r="S190" s="69" t="s">
        <v>725</v>
      </c>
      <c r="T190" s="67"/>
      <c r="U190" s="67"/>
      <c r="V190" s="67"/>
      <c r="W190" s="67"/>
      <c r="X190" s="67"/>
      <c r="Y190" s="67"/>
      <c r="AL190" s="75">
        <v>44935</v>
      </c>
      <c r="AM190" s="75">
        <v>45005</v>
      </c>
      <c r="AN190" s="75">
        <v>45022</v>
      </c>
      <c r="AO190" s="75">
        <v>45023</v>
      </c>
      <c r="AP190" s="75">
        <v>45047</v>
      </c>
      <c r="AQ190" s="75">
        <v>45068</v>
      </c>
      <c r="AR190" s="75">
        <v>45089</v>
      </c>
      <c r="AS190" s="75">
        <v>45096</v>
      </c>
      <c r="AT190" s="75">
        <v>45110</v>
      </c>
      <c r="AU190" s="75">
        <v>45127</v>
      </c>
      <c r="AV190" s="75">
        <v>45145</v>
      </c>
      <c r="AW190" s="75">
        <v>45159</v>
      </c>
      <c r="AX190" s="75">
        <v>45215</v>
      </c>
      <c r="AY190" s="75">
        <v>45236</v>
      </c>
    </row>
    <row r="191" spans="1:51" s="76" customFormat="1" ht="24" hidden="1" customHeight="1" x14ac:dyDescent="0.25">
      <c r="A191" s="8" t="s">
        <v>25</v>
      </c>
      <c r="B191" s="67" t="s">
        <v>376</v>
      </c>
      <c r="C191" s="67" t="s">
        <v>73</v>
      </c>
      <c r="D191" s="64" t="s">
        <v>709</v>
      </c>
      <c r="E191" s="67" t="s">
        <v>29</v>
      </c>
      <c r="F191" s="67" t="s">
        <v>794</v>
      </c>
      <c r="G191" s="64" t="s">
        <v>831</v>
      </c>
      <c r="H191" s="64" t="s">
        <v>472</v>
      </c>
      <c r="I191" s="8" t="s">
        <v>53</v>
      </c>
      <c r="J191" s="8" t="s">
        <v>54</v>
      </c>
      <c r="K191" s="64" t="s">
        <v>145</v>
      </c>
      <c r="L191" s="9">
        <v>30</v>
      </c>
      <c r="M191" s="65" t="s">
        <v>832</v>
      </c>
      <c r="N191" s="66">
        <v>45169</v>
      </c>
      <c r="O191" s="68">
        <v>20232110094661</v>
      </c>
      <c r="P191" s="20">
        <v>45204</v>
      </c>
      <c r="Q191" s="11">
        <f t="shared" si="4"/>
        <v>25</v>
      </c>
      <c r="R191" s="11">
        <f>NETWORKDAYS(N191,P191,AL191:AO191:AP191:AQ191:AR191:AS191:AT191:AU191:AV191:AW191:AX191:AY191)</f>
        <v>26</v>
      </c>
      <c r="S191" s="71" t="s">
        <v>65</v>
      </c>
      <c r="T191" s="67" t="s">
        <v>833</v>
      </c>
      <c r="U191" s="72">
        <v>45189</v>
      </c>
      <c r="V191" s="67" t="s">
        <v>580</v>
      </c>
      <c r="W191" s="67" t="s">
        <v>497</v>
      </c>
      <c r="X191" s="67" t="s">
        <v>69</v>
      </c>
      <c r="Y191" s="67" t="s">
        <v>498</v>
      </c>
      <c r="AL191" s="75">
        <v>44935</v>
      </c>
      <c r="AM191" s="75">
        <v>45005</v>
      </c>
      <c r="AN191" s="75">
        <v>45022</v>
      </c>
      <c r="AO191" s="75">
        <v>45023</v>
      </c>
      <c r="AP191" s="75">
        <v>45047</v>
      </c>
      <c r="AQ191" s="75">
        <v>45068</v>
      </c>
      <c r="AR191" s="75">
        <v>45089</v>
      </c>
      <c r="AS191" s="75">
        <v>45096</v>
      </c>
      <c r="AT191" s="75">
        <v>45110</v>
      </c>
      <c r="AU191" s="75">
        <v>45127</v>
      </c>
      <c r="AV191" s="75">
        <v>45145</v>
      </c>
      <c r="AW191" s="75">
        <v>45159</v>
      </c>
      <c r="AX191" s="75">
        <v>45215</v>
      </c>
      <c r="AY191" s="75">
        <v>45236</v>
      </c>
    </row>
    <row r="192" spans="1:51" s="76" customFormat="1" ht="24" hidden="1" customHeight="1" x14ac:dyDescent="0.25">
      <c r="A192" s="8" t="s">
        <v>25</v>
      </c>
      <c r="B192" s="67" t="s">
        <v>376</v>
      </c>
      <c r="C192" s="67" t="s">
        <v>834</v>
      </c>
      <c r="D192" s="64" t="s">
        <v>835</v>
      </c>
      <c r="E192" s="67" t="s">
        <v>80</v>
      </c>
      <c r="F192" s="67" t="s">
        <v>794</v>
      </c>
      <c r="G192" s="64" t="s">
        <v>836</v>
      </c>
      <c r="H192" s="64" t="s">
        <v>723</v>
      </c>
      <c r="I192" s="8" t="s">
        <v>53</v>
      </c>
      <c r="J192" s="8" t="s">
        <v>54</v>
      </c>
      <c r="K192" s="64" t="s">
        <v>55</v>
      </c>
      <c r="L192" s="9">
        <v>15</v>
      </c>
      <c r="M192" s="65" t="s">
        <v>837</v>
      </c>
      <c r="N192" s="66">
        <v>45169</v>
      </c>
      <c r="O192" s="68" t="s">
        <v>838</v>
      </c>
      <c r="P192" s="12">
        <v>45174</v>
      </c>
      <c r="Q192" s="11">
        <f t="shared" si="4"/>
        <v>3</v>
      </c>
      <c r="R192" s="11">
        <f>NETWORKDAYS(N192,P192,AL192:AO192:AP192:AQ192:AR192:AS192:AT192:AU192:AV192:AW192:AX192:AY192)</f>
        <v>4</v>
      </c>
      <c r="S192" s="71" t="s">
        <v>65</v>
      </c>
      <c r="T192" s="67" t="s">
        <v>839</v>
      </c>
      <c r="U192" s="67" t="s">
        <v>840</v>
      </c>
      <c r="V192" s="67" t="s">
        <v>67</v>
      </c>
      <c r="W192" s="67" t="s">
        <v>68</v>
      </c>
      <c r="X192" s="67" t="s">
        <v>69</v>
      </c>
      <c r="Y192" s="67" t="s">
        <v>69</v>
      </c>
      <c r="AL192" s="75">
        <v>44935</v>
      </c>
      <c r="AM192" s="75">
        <v>45005</v>
      </c>
      <c r="AN192" s="75">
        <v>45022</v>
      </c>
      <c r="AO192" s="75">
        <v>45023</v>
      </c>
      <c r="AP192" s="75">
        <v>45047</v>
      </c>
      <c r="AQ192" s="75">
        <v>45068</v>
      </c>
      <c r="AR192" s="75">
        <v>45089</v>
      </c>
      <c r="AS192" s="75">
        <v>45096</v>
      </c>
      <c r="AT192" s="75">
        <v>45110</v>
      </c>
      <c r="AU192" s="75">
        <v>45127</v>
      </c>
      <c r="AV192" s="75">
        <v>45145</v>
      </c>
      <c r="AW192" s="75">
        <v>45159</v>
      </c>
      <c r="AX192" s="75">
        <v>45215</v>
      </c>
      <c r="AY192" s="75">
        <v>45236</v>
      </c>
    </row>
    <row r="193" spans="1:51" s="76" customFormat="1" ht="24" hidden="1" customHeight="1" x14ac:dyDescent="0.25">
      <c r="A193" s="8" t="s">
        <v>25</v>
      </c>
      <c r="B193" s="67" t="s">
        <v>376</v>
      </c>
      <c r="C193" s="67" t="s">
        <v>73</v>
      </c>
      <c r="D193" s="64" t="s">
        <v>841</v>
      </c>
      <c r="E193" s="67" t="s">
        <v>29</v>
      </c>
      <c r="F193" s="67" t="s">
        <v>91</v>
      </c>
      <c r="G193" s="64" t="s">
        <v>842</v>
      </c>
      <c r="H193" s="64" t="s">
        <v>468</v>
      </c>
      <c r="I193" s="8" t="s">
        <v>53</v>
      </c>
      <c r="J193" s="8" t="s">
        <v>94</v>
      </c>
      <c r="K193" s="64" t="s">
        <v>88</v>
      </c>
      <c r="L193" s="9">
        <v>15</v>
      </c>
      <c r="M193" s="65" t="s">
        <v>843</v>
      </c>
      <c r="N193" s="66">
        <v>45169</v>
      </c>
      <c r="O193" s="68" t="s">
        <v>69</v>
      </c>
      <c r="P193" s="12">
        <v>45177</v>
      </c>
      <c r="Q193" s="11">
        <f t="shared" si="4"/>
        <v>6</v>
      </c>
      <c r="R193" s="11">
        <f>NETWORKDAYS(N193,P193,AL193:AO193:AP193:AQ193:AR193:AS193:AT193:AU193:AV193:AW193:AX193:AY193)</f>
        <v>7</v>
      </c>
      <c r="S193" s="71" t="s">
        <v>65</v>
      </c>
      <c r="T193" s="67" t="s">
        <v>844</v>
      </c>
      <c r="U193" s="67" t="s">
        <v>69</v>
      </c>
      <c r="V193" s="67" t="s">
        <v>69</v>
      </c>
      <c r="W193" s="67" t="s">
        <v>68</v>
      </c>
      <c r="X193" s="67" t="s">
        <v>69</v>
      </c>
      <c r="Y193" s="67" t="s">
        <v>69</v>
      </c>
      <c r="AL193" s="75">
        <v>44935</v>
      </c>
      <c r="AM193" s="75">
        <v>45005</v>
      </c>
      <c r="AN193" s="75">
        <v>45022</v>
      </c>
      <c r="AO193" s="75">
        <v>45023</v>
      </c>
      <c r="AP193" s="75">
        <v>45047</v>
      </c>
      <c r="AQ193" s="75">
        <v>45068</v>
      </c>
      <c r="AR193" s="75">
        <v>45089</v>
      </c>
      <c r="AS193" s="75">
        <v>45096</v>
      </c>
      <c r="AT193" s="75">
        <v>45110</v>
      </c>
      <c r="AU193" s="75">
        <v>45127</v>
      </c>
      <c r="AV193" s="75">
        <v>45145</v>
      </c>
      <c r="AW193" s="75">
        <v>45159</v>
      </c>
      <c r="AX193" s="75">
        <v>45215</v>
      </c>
      <c r="AY193" s="75">
        <v>45236</v>
      </c>
    </row>
    <row r="194" spans="1:51" s="76" customFormat="1" ht="24" hidden="1" customHeight="1" x14ac:dyDescent="0.25">
      <c r="A194" s="8" t="s">
        <v>25</v>
      </c>
      <c r="B194" s="67" t="s">
        <v>376</v>
      </c>
      <c r="C194" s="67" t="s">
        <v>208</v>
      </c>
      <c r="D194" s="64" t="s">
        <v>845</v>
      </c>
      <c r="E194" s="67" t="s">
        <v>396</v>
      </c>
      <c r="F194" s="67" t="s">
        <v>60</v>
      </c>
      <c r="G194" s="64" t="s">
        <v>846</v>
      </c>
      <c r="H194" s="64" t="s">
        <v>615</v>
      </c>
      <c r="I194" s="8" t="s">
        <v>53</v>
      </c>
      <c r="J194" s="8" t="s">
        <v>63</v>
      </c>
      <c r="K194" s="64" t="s">
        <v>121</v>
      </c>
      <c r="L194" s="9">
        <v>10</v>
      </c>
      <c r="M194" s="65" t="s">
        <v>847</v>
      </c>
      <c r="N194" s="66">
        <v>45169</v>
      </c>
      <c r="O194" s="68"/>
      <c r="P194" s="20">
        <v>45204</v>
      </c>
      <c r="Q194" s="11">
        <f t="shared" si="4"/>
        <v>25</v>
      </c>
      <c r="R194" s="11">
        <f>NETWORKDAYS(N194,P194,AL194:AO194:AP194:AQ194:AR194:AS194:AT194:AU194:AV194:AW194:AX194:AY194)</f>
        <v>26</v>
      </c>
      <c r="S194" s="70" t="s">
        <v>37</v>
      </c>
      <c r="T194" s="67"/>
      <c r="U194" s="67"/>
      <c r="V194" s="67"/>
      <c r="W194" s="67"/>
      <c r="X194" s="67"/>
      <c r="Y194" s="67"/>
      <c r="AL194" s="75">
        <v>44935</v>
      </c>
      <c r="AM194" s="75">
        <v>45005</v>
      </c>
      <c r="AN194" s="75">
        <v>45022</v>
      </c>
      <c r="AO194" s="75">
        <v>45023</v>
      </c>
      <c r="AP194" s="75">
        <v>45047</v>
      </c>
      <c r="AQ194" s="75">
        <v>45068</v>
      </c>
      <c r="AR194" s="75">
        <v>45089</v>
      </c>
      <c r="AS194" s="75">
        <v>45096</v>
      </c>
      <c r="AT194" s="75">
        <v>45110</v>
      </c>
      <c r="AU194" s="75">
        <v>45127</v>
      </c>
      <c r="AV194" s="75">
        <v>45145</v>
      </c>
      <c r="AW194" s="75">
        <v>45159</v>
      </c>
      <c r="AX194" s="75">
        <v>45215</v>
      </c>
      <c r="AY194" s="75">
        <v>45236</v>
      </c>
    </row>
    <row r="195" spans="1:51" s="76" customFormat="1" ht="24" hidden="1" customHeight="1" x14ac:dyDescent="0.25">
      <c r="A195" s="8" t="s">
        <v>25</v>
      </c>
      <c r="B195" s="67" t="s">
        <v>376</v>
      </c>
      <c r="C195" s="67" t="s">
        <v>73</v>
      </c>
      <c r="D195" s="64" t="s">
        <v>848</v>
      </c>
      <c r="E195" s="67" t="s">
        <v>29</v>
      </c>
      <c r="F195" s="67" t="s">
        <v>794</v>
      </c>
      <c r="G195" s="64" t="s">
        <v>849</v>
      </c>
      <c r="H195" s="64" t="s">
        <v>468</v>
      </c>
      <c r="I195" s="8" t="s">
        <v>53</v>
      </c>
      <c r="J195" s="8" t="s">
        <v>94</v>
      </c>
      <c r="K195" s="64" t="s">
        <v>88</v>
      </c>
      <c r="L195" s="9">
        <v>15</v>
      </c>
      <c r="M195" s="65" t="s">
        <v>850</v>
      </c>
      <c r="N195" s="66">
        <v>45169</v>
      </c>
      <c r="O195" s="68"/>
      <c r="P195" s="12">
        <v>45175</v>
      </c>
      <c r="Q195" s="11">
        <f t="shared" si="4"/>
        <v>4</v>
      </c>
      <c r="R195" s="11">
        <f>NETWORKDAYS(N195,P195,AL195:AO195:AP195:AQ195:AR195:AS195:AT195:AU195:AV195:AW195:AX195:AY195)</f>
        <v>5</v>
      </c>
      <c r="S195" s="71" t="s">
        <v>65</v>
      </c>
      <c r="T195" s="67" t="s">
        <v>851</v>
      </c>
      <c r="U195" s="67" t="s">
        <v>69</v>
      </c>
      <c r="V195" s="67" t="s">
        <v>69</v>
      </c>
      <c r="W195" s="67" t="s">
        <v>68</v>
      </c>
      <c r="X195" s="67" t="s">
        <v>69</v>
      </c>
      <c r="Y195" s="67" t="s">
        <v>69</v>
      </c>
      <c r="AL195" s="75">
        <v>44935</v>
      </c>
      <c r="AM195" s="75">
        <v>45005</v>
      </c>
      <c r="AN195" s="75">
        <v>45022</v>
      </c>
      <c r="AO195" s="75">
        <v>45023</v>
      </c>
      <c r="AP195" s="75">
        <v>45047</v>
      </c>
      <c r="AQ195" s="75">
        <v>45068</v>
      </c>
      <c r="AR195" s="75">
        <v>45089</v>
      </c>
      <c r="AS195" s="75">
        <v>45096</v>
      </c>
      <c r="AT195" s="75">
        <v>45110</v>
      </c>
      <c r="AU195" s="75">
        <v>45127</v>
      </c>
      <c r="AV195" s="75">
        <v>45145</v>
      </c>
      <c r="AW195" s="75">
        <v>45159</v>
      </c>
      <c r="AX195" s="75">
        <v>45215</v>
      </c>
      <c r="AY195" s="75">
        <v>45236</v>
      </c>
    </row>
    <row r="196" spans="1:51" s="76" customFormat="1" ht="24" hidden="1" customHeight="1" x14ac:dyDescent="0.25">
      <c r="A196" s="8" t="s">
        <v>25</v>
      </c>
      <c r="B196" s="67" t="s">
        <v>376</v>
      </c>
      <c r="C196" s="67" t="s">
        <v>165</v>
      </c>
      <c r="D196" s="64" t="s">
        <v>852</v>
      </c>
      <c r="E196" s="67" t="s">
        <v>80</v>
      </c>
      <c r="F196" s="67" t="s">
        <v>794</v>
      </c>
      <c r="G196" s="64" t="s">
        <v>228</v>
      </c>
      <c r="H196" s="64" t="s">
        <v>468</v>
      </c>
      <c r="I196" s="8" t="s">
        <v>53</v>
      </c>
      <c r="J196" s="8" t="s">
        <v>94</v>
      </c>
      <c r="K196" s="64" t="s">
        <v>55</v>
      </c>
      <c r="L196" s="9">
        <v>15</v>
      </c>
      <c r="M196" s="65" t="s">
        <v>853</v>
      </c>
      <c r="N196" s="66">
        <v>45169</v>
      </c>
      <c r="O196" s="68" t="s">
        <v>854</v>
      </c>
      <c r="P196" s="20">
        <v>45204</v>
      </c>
      <c r="Q196" s="11">
        <f t="shared" si="4"/>
        <v>25</v>
      </c>
      <c r="R196" s="11">
        <f>NETWORKDAYS(N196,P196,AL196:AO196:AP196:AQ196:AR196:AS196:AT196:AU196:AV196:AW196:AX196:AY196)</f>
        <v>26</v>
      </c>
      <c r="S196" s="70" t="s">
        <v>37</v>
      </c>
      <c r="T196" s="67" t="s">
        <v>855</v>
      </c>
      <c r="U196" s="67"/>
      <c r="V196" s="67"/>
      <c r="W196" s="67"/>
      <c r="X196" s="67"/>
      <c r="Y196" s="67" t="s">
        <v>486</v>
      </c>
      <c r="AL196" s="75">
        <v>44935</v>
      </c>
      <c r="AM196" s="75">
        <v>45005</v>
      </c>
      <c r="AN196" s="75">
        <v>45022</v>
      </c>
      <c r="AO196" s="75">
        <v>45023</v>
      </c>
      <c r="AP196" s="75">
        <v>45047</v>
      </c>
      <c r="AQ196" s="75">
        <v>45068</v>
      </c>
      <c r="AR196" s="75">
        <v>45089</v>
      </c>
      <c r="AS196" s="75">
        <v>45096</v>
      </c>
      <c r="AT196" s="75">
        <v>45110</v>
      </c>
      <c r="AU196" s="75">
        <v>45127</v>
      </c>
      <c r="AV196" s="75">
        <v>45145</v>
      </c>
      <c r="AW196" s="75">
        <v>45159</v>
      </c>
      <c r="AX196" s="75">
        <v>45215</v>
      </c>
      <c r="AY196" s="75">
        <v>45236</v>
      </c>
    </row>
    <row r="197" spans="1:51" ht="24" hidden="1" customHeight="1" x14ac:dyDescent="0.25">
      <c r="A197" s="17" t="s">
        <v>856</v>
      </c>
      <c r="B197" s="17" t="s">
        <v>376</v>
      </c>
      <c r="C197" s="17" t="s">
        <v>111</v>
      </c>
      <c r="D197" s="17" t="s">
        <v>857</v>
      </c>
      <c r="E197" s="17" t="s">
        <v>396</v>
      </c>
      <c r="F197" s="17" t="s">
        <v>794</v>
      </c>
      <c r="G197" s="77" t="s">
        <v>858</v>
      </c>
      <c r="H197" s="77" t="s">
        <v>859</v>
      </c>
      <c r="I197" s="8" t="s">
        <v>53</v>
      </c>
      <c r="J197" s="8" t="s">
        <v>54</v>
      </c>
      <c r="K197" s="77" t="s">
        <v>88</v>
      </c>
      <c r="L197" s="17">
        <v>15</v>
      </c>
      <c r="M197" s="17" t="s">
        <v>860</v>
      </c>
      <c r="N197" s="23">
        <v>45111</v>
      </c>
      <c r="O197" s="18">
        <v>20232110091211</v>
      </c>
      <c r="P197" s="24">
        <v>45124</v>
      </c>
      <c r="Q197" s="18">
        <f t="shared" si="4"/>
        <v>9</v>
      </c>
      <c r="R197" s="18">
        <f>NETWORKDAYS(N197,P197,AL197:AO197:AP197:AQ197:AR197:AS197:AT197:AU197:AV197:AW197:AX197:AY197)</f>
        <v>10</v>
      </c>
      <c r="S197" s="25" t="s">
        <v>65</v>
      </c>
      <c r="T197" s="17" t="s">
        <v>861</v>
      </c>
      <c r="U197" s="26">
        <v>45124</v>
      </c>
      <c r="V197" s="17" t="s">
        <v>67</v>
      </c>
      <c r="W197" s="17" t="s">
        <v>68</v>
      </c>
      <c r="X197" s="17" t="s">
        <v>69</v>
      </c>
      <c r="Y197" s="17" t="s">
        <v>862</v>
      </c>
    </row>
    <row r="198" spans="1:51" ht="24" hidden="1" customHeight="1" x14ac:dyDescent="0.25">
      <c r="A198" s="17" t="s">
        <v>856</v>
      </c>
      <c r="B198" s="17" t="s">
        <v>376</v>
      </c>
      <c r="C198" s="17" t="s">
        <v>57</v>
      </c>
      <c r="D198" s="17" t="s">
        <v>863</v>
      </c>
      <c r="E198" s="17" t="s">
        <v>396</v>
      </c>
      <c r="F198" s="17" t="s">
        <v>794</v>
      </c>
      <c r="G198" s="77" t="s">
        <v>864</v>
      </c>
      <c r="H198" s="77" t="s">
        <v>865</v>
      </c>
      <c r="I198" s="8" t="s">
        <v>53</v>
      </c>
      <c r="J198" s="8" t="s">
        <v>54</v>
      </c>
      <c r="K198" s="77" t="s">
        <v>88</v>
      </c>
      <c r="L198" s="17">
        <v>15</v>
      </c>
      <c r="M198" s="17" t="s">
        <v>866</v>
      </c>
      <c r="N198" s="23">
        <v>45111</v>
      </c>
      <c r="O198" s="18">
        <v>20232110091161</v>
      </c>
      <c r="P198" s="24">
        <v>45120</v>
      </c>
      <c r="Q198" s="18">
        <f t="shared" si="4"/>
        <v>7</v>
      </c>
      <c r="R198" s="18">
        <f>NETWORKDAYS(N198,P198,AL198:AO198:AP198:AQ198:AR198:AS198:AT198:AU198:AV198:AW198:AX198:AY198)</f>
        <v>8</v>
      </c>
      <c r="S198" s="25" t="s">
        <v>65</v>
      </c>
      <c r="T198" s="17" t="s">
        <v>867</v>
      </c>
      <c r="U198" s="26">
        <v>45120</v>
      </c>
      <c r="V198" s="17" t="s">
        <v>67</v>
      </c>
      <c r="W198" s="17" t="s">
        <v>68</v>
      </c>
      <c r="X198" s="17" t="s">
        <v>69</v>
      </c>
      <c r="Y198" s="17" t="s">
        <v>69</v>
      </c>
    </row>
    <row r="199" spans="1:51" ht="24" hidden="1" customHeight="1" x14ac:dyDescent="0.25">
      <c r="A199" s="17" t="s">
        <v>856</v>
      </c>
      <c r="B199" s="17" t="s">
        <v>376</v>
      </c>
      <c r="C199" s="17" t="s">
        <v>344</v>
      </c>
      <c r="D199" s="17" t="s">
        <v>868</v>
      </c>
      <c r="E199" s="27" t="s">
        <v>59</v>
      </c>
      <c r="F199" s="17" t="s">
        <v>155</v>
      </c>
      <c r="G199" s="77" t="s">
        <v>869</v>
      </c>
      <c r="H199" s="77" t="s">
        <v>472</v>
      </c>
      <c r="I199" s="8" t="s">
        <v>53</v>
      </c>
      <c r="J199" s="8" t="s">
        <v>54</v>
      </c>
      <c r="K199" s="77" t="s">
        <v>55</v>
      </c>
      <c r="L199" s="17">
        <v>15</v>
      </c>
      <c r="M199" s="17" t="s">
        <v>870</v>
      </c>
      <c r="N199" s="23">
        <v>45111</v>
      </c>
      <c r="O199" s="18" t="s">
        <v>871</v>
      </c>
      <c r="P199" s="24">
        <v>45134</v>
      </c>
      <c r="Q199" s="18">
        <f t="shared" si="4"/>
        <v>17</v>
      </c>
      <c r="R199" s="18">
        <f>NETWORKDAYS(N199,P199,AL199:AO199:AP199:AQ199:AR199:AS199:AT199:AU199:AV199:AW199:AX199:AY199)</f>
        <v>18</v>
      </c>
      <c r="S199" s="28" t="s">
        <v>430</v>
      </c>
      <c r="T199" s="17" t="s">
        <v>872</v>
      </c>
      <c r="U199" s="26">
        <v>45128</v>
      </c>
      <c r="V199" s="17" t="s">
        <v>67</v>
      </c>
      <c r="W199" s="17" t="s">
        <v>68</v>
      </c>
      <c r="X199" s="17" t="s">
        <v>69</v>
      </c>
      <c r="Y199" s="17" t="s">
        <v>101</v>
      </c>
    </row>
    <row r="200" spans="1:51" ht="24" hidden="1" customHeight="1" x14ac:dyDescent="0.25">
      <c r="A200" s="17" t="s">
        <v>856</v>
      </c>
      <c r="B200" s="17" t="s">
        <v>376</v>
      </c>
      <c r="C200" s="17" t="s">
        <v>111</v>
      </c>
      <c r="D200" s="17" t="s">
        <v>873</v>
      </c>
      <c r="E200" s="27" t="s">
        <v>59</v>
      </c>
      <c r="F200" s="17" t="s">
        <v>40</v>
      </c>
      <c r="G200" s="77" t="s">
        <v>874</v>
      </c>
      <c r="H200" s="77" t="s">
        <v>140</v>
      </c>
      <c r="I200" s="8" t="s">
        <v>33</v>
      </c>
      <c r="J200" s="17" t="s">
        <v>33</v>
      </c>
      <c r="K200" s="77" t="s">
        <v>121</v>
      </c>
      <c r="L200" s="17">
        <v>10</v>
      </c>
      <c r="M200" s="17" t="s">
        <v>875</v>
      </c>
      <c r="N200" s="23">
        <v>45111</v>
      </c>
      <c r="O200" s="18"/>
      <c r="P200" s="29">
        <v>45204</v>
      </c>
      <c r="Q200" s="18">
        <f t="shared" si="4"/>
        <v>67</v>
      </c>
      <c r="R200" s="18">
        <f>NETWORKDAYS(N200,P200,AL200:AO200:AP200:AQ200:AR200:AS200:AT200:AU200:AV200:AW200:AX200:AY200)</f>
        <v>68</v>
      </c>
      <c r="S200" s="30" t="s">
        <v>37</v>
      </c>
      <c r="T200" s="17"/>
      <c r="U200" s="26"/>
      <c r="V200" s="17"/>
      <c r="W200" s="17"/>
      <c r="X200" s="17"/>
      <c r="Y200" s="17"/>
    </row>
    <row r="201" spans="1:51" ht="24" hidden="1" customHeight="1" x14ac:dyDescent="0.25">
      <c r="A201" s="17" t="s">
        <v>856</v>
      </c>
      <c r="B201" s="17" t="s">
        <v>376</v>
      </c>
      <c r="C201" s="17" t="s">
        <v>324</v>
      </c>
      <c r="D201" s="17" t="s">
        <v>876</v>
      </c>
      <c r="E201" s="17" t="s">
        <v>396</v>
      </c>
      <c r="F201" s="17" t="s">
        <v>155</v>
      </c>
      <c r="G201" s="77" t="s">
        <v>877</v>
      </c>
      <c r="H201" s="77" t="s">
        <v>859</v>
      </c>
      <c r="I201" s="8" t="s">
        <v>53</v>
      </c>
      <c r="J201" s="8" t="s">
        <v>54</v>
      </c>
      <c r="K201" s="77" t="s">
        <v>55</v>
      </c>
      <c r="L201" s="17">
        <v>15</v>
      </c>
      <c r="M201" s="17" t="s">
        <v>878</v>
      </c>
      <c r="N201" s="23">
        <v>45111</v>
      </c>
      <c r="O201" s="18">
        <v>20232110091121</v>
      </c>
      <c r="P201" s="24">
        <v>45120</v>
      </c>
      <c r="Q201" s="18">
        <f t="shared" si="4"/>
        <v>7</v>
      </c>
      <c r="R201" s="18">
        <f>NETWORKDAYS(N201,P201,AL201:AO201:AP201:AQ201:AR201:AS201:AT201:AU201:AV201:AW201:AX201:AY201)</f>
        <v>8</v>
      </c>
      <c r="S201" s="25" t="s">
        <v>65</v>
      </c>
      <c r="T201" s="17" t="s">
        <v>879</v>
      </c>
      <c r="U201" s="26">
        <v>45120</v>
      </c>
      <c r="V201" s="17" t="s">
        <v>67</v>
      </c>
      <c r="W201" s="17" t="s">
        <v>68</v>
      </c>
      <c r="X201" s="17" t="s">
        <v>69</v>
      </c>
      <c r="Y201" s="17" t="s">
        <v>69</v>
      </c>
    </row>
    <row r="202" spans="1:51" ht="24" hidden="1" customHeight="1" x14ac:dyDescent="0.25">
      <c r="A202" s="17" t="s">
        <v>856</v>
      </c>
      <c r="B202" s="17" t="s">
        <v>376</v>
      </c>
      <c r="C202" s="17" t="s">
        <v>73</v>
      </c>
      <c r="D202" s="17" t="s">
        <v>880</v>
      </c>
      <c r="E202" s="17" t="s">
        <v>29</v>
      </c>
      <c r="F202" s="17" t="s">
        <v>881</v>
      </c>
      <c r="G202" s="77" t="s">
        <v>882</v>
      </c>
      <c r="H202" s="77" t="s">
        <v>168</v>
      </c>
      <c r="I202" s="8" t="s">
        <v>53</v>
      </c>
      <c r="J202" s="8" t="s">
        <v>94</v>
      </c>
      <c r="K202" s="77" t="s">
        <v>88</v>
      </c>
      <c r="L202" s="17">
        <v>15</v>
      </c>
      <c r="M202" s="17" t="s">
        <v>883</v>
      </c>
      <c r="N202" s="23">
        <v>45111</v>
      </c>
      <c r="O202" s="18">
        <v>20232140082541</v>
      </c>
      <c r="P202" s="29">
        <v>45204</v>
      </c>
      <c r="Q202" s="18">
        <f t="shared" si="4"/>
        <v>67</v>
      </c>
      <c r="R202" s="18">
        <f>NETWORKDAYS(N202,P202,AL202:AO202:AP202:AQ202:AR202:AS202:AT202:AU202:AV202:AW202:AX202:AY202)</f>
        <v>68</v>
      </c>
      <c r="S202" s="30" t="s">
        <v>37</v>
      </c>
      <c r="T202" s="17" t="s">
        <v>884</v>
      </c>
      <c r="U202" s="26">
        <v>45043</v>
      </c>
      <c r="V202" s="17" t="s">
        <v>67</v>
      </c>
      <c r="W202" s="17" t="s">
        <v>69</v>
      </c>
      <c r="X202" s="17" t="s">
        <v>69</v>
      </c>
      <c r="Y202" s="17" t="s">
        <v>101</v>
      </c>
    </row>
    <row r="203" spans="1:51" ht="24" hidden="1" customHeight="1" x14ac:dyDescent="0.25">
      <c r="A203" s="17" t="s">
        <v>856</v>
      </c>
      <c r="B203" s="17" t="s">
        <v>376</v>
      </c>
      <c r="C203" s="17" t="s">
        <v>165</v>
      </c>
      <c r="D203" s="17" t="s">
        <v>885</v>
      </c>
      <c r="E203" s="27" t="s">
        <v>59</v>
      </c>
      <c r="F203" s="17" t="s">
        <v>886</v>
      </c>
      <c r="G203" s="77" t="s">
        <v>887</v>
      </c>
      <c r="H203" s="77" t="s">
        <v>888</v>
      </c>
      <c r="I203" s="8" t="s">
        <v>53</v>
      </c>
      <c r="J203" s="8" t="s">
        <v>63</v>
      </c>
      <c r="K203" s="77" t="s">
        <v>121</v>
      </c>
      <c r="L203" s="17">
        <v>10</v>
      </c>
      <c r="M203" s="17" t="s">
        <v>889</v>
      </c>
      <c r="N203" s="23">
        <v>45111</v>
      </c>
      <c r="O203" s="18" t="s">
        <v>890</v>
      </c>
      <c r="P203" s="29">
        <v>45204</v>
      </c>
      <c r="Q203" s="18">
        <f t="shared" si="4"/>
        <v>67</v>
      </c>
      <c r="R203" s="18">
        <f>NETWORKDAYS(N203,P203,AL203:AO203:AP203:AQ203:AR203:AS203:AT203:AU203:AV203:AW203:AX203:AY203)</f>
        <v>68</v>
      </c>
      <c r="S203" s="30" t="s">
        <v>37</v>
      </c>
      <c r="T203" s="17" t="s">
        <v>891</v>
      </c>
      <c r="U203" s="26">
        <v>45177</v>
      </c>
      <c r="V203" s="17" t="s">
        <v>580</v>
      </c>
      <c r="W203" s="17" t="s">
        <v>69</v>
      </c>
      <c r="X203" s="17" t="s">
        <v>69</v>
      </c>
      <c r="Y203" s="17" t="s">
        <v>101</v>
      </c>
    </row>
    <row r="204" spans="1:51" ht="24" customHeight="1" x14ac:dyDescent="0.25">
      <c r="A204" s="17" t="s">
        <v>856</v>
      </c>
      <c r="B204" s="17" t="s">
        <v>376</v>
      </c>
      <c r="C204" s="8" t="s">
        <v>27</v>
      </c>
      <c r="D204" s="17" t="s">
        <v>892</v>
      </c>
      <c r="E204" s="8" t="s">
        <v>39</v>
      </c>
      <c r="F204" s="17" t="s">
        <v>40</v>
      </c>
      <c r="G204" s="77" t="s">
        <v>893</v>
      </c>
      <c r="H204" s="77" t="s">
        <v>140</v>
      </c>
      <c r="I204" s="8" t="s">
        <v>33</v>
      </c>
      <c r="J204" s="17" t="s">
        <v>33</v>
      </c>
      <c r="K204" s="77" t="s">
        <v>45</v>
      </c>
      <c r="L204" s="17">
        <v>10</v>
      </c>
      <c r="M204" s="17" t="s">
        <v>894</v>
      </c>
      <c r="N204" s="23">
        <v>45112</v>
      </c>
      <c r="O204" s="18">
        <v>20231000091191</v>
      </c>
      <c r="P204" s="24">
        <v>45119</v>
      </c>
      <c r="Q204" s="18">
        <f t="shared" si="4"/>
        <v>5</v>
      </c>
      <c r="R204" s="18">
        <f>NETWORKDAYS(N204,P204,AL204:AO204:AP204:AQ204:AR204:AS204:AT204:AU204:AV204:AW204:AX204:AY204)</f>
        <v>6</v>
      </c>
      <c r="S204" s="25" t="s">
        <v>65</v>
      </c>
      <c r="T204" s="17" t="s">
        <v>895</v>
      </c>
      <c r="U204" s="26">
        <v>45146</v>
      </c>
      <c r="V204" s="17" t="s">
        <v>67</v>
      </c>
      <c r="W204" s="17" t="s">
        <v>68</v>
      </c>
      <c r="X204" s="17" t="s">
        <v>69</v>
      </c>
      <c r="Y204" s="17" t="s">
        <v>69</v>
      </c>
    </row>
    <row r="205" spans="1:51" ht="24" hidden="1" customHeight="1" x14ac:dyDescent="0.25">
      <c r="A205" s="17" t="s">
        <v>856</v>
      </c>
      <c r="B205" s="17" t="s">
        <v>376</v>
      </c>
      <c r="C205" s="17" t="s">
        <v>111</v>
      </c>
      <c r="D205" s="17" t="s">
        <v>896</v>
      </c>
      <c r="E205" s="17" t="s">
        <v>29</v>
      </c>
      <c r="F205" s="17" t="s">
        <v>881</v>
      </c>
      <c r="G205" s="77" t="s">
        <v>897</v>
      </c>
      <c r="H205" s="77" t="s">
        <v>898</v>
      </c>
      <c r="I205" s="8" t="s">
        <v>53</v>
      </c>
      <c r="J205" s="8" t="s">
        <v>94</v>
      </c>
      <c r="K205" s="77" t="s">
        <v>145</v>
      </c>
      <c r="L205" s="17">
        <v>30</v>
      </c>
      <c r="M205" s="17" t="s">
        <v>899</v>
      </c>
      <c r="N205" s="23">
        <v>45112</v>
      </c>
      <c r="O205" s="18"/>
      <c r="P205" s="29">
        <v>45204</v>
      </c>
      <c r="Q205" s="18">
        <f t="shared" si="4"/>
        <v>66</v>
      </c>
      <c r="R205" s="18">
        <f>NETWORKDAYS(N205,P205,AL205:AO205:AP205:AQ205:AR205:AS205:AT205:AU205:AV205:AW205:AX205:AY205)</f>
        <v>67</v>
      </c>
      <c r="S205" s="30" t="s">
        <v>37</v>
      </c>
      <c r="T205" s="17"/>
      <c r="U205" s="26"/>
      <c r="V205" s="17"/>
      <c r="W205" s="17"/>
      <c r="X205" s="17"/>
      <c r="Y205" s="17"/>
    </row>
    <row r="206" spans="1:51" ht="24" hidden="1" customHeight="1" x14ac:dyDescent="0.25">
      <c r="A206" s="17" t="s">
        <v>856</v>
      </c>
      <c r="B206" s="17" t="s">
        <v>376</v>
      </c>
      <c r="C206" s="17" t="s">
        <v>127</v>
      </c>
      <c r="D206" s="17" t="s">
        <v>900</v>
      </c>
      <c r="E206" s="17" t="s">
        <v>396</v>
      </c>
      <c r="F206" s="17" t="s">
        <v>794</v>
      </c>
      <c r="G206" s="77" t="s">
        <v>901</v>
      </c>
      <c r="H206" s="77" t="s">
        <v>859</v>
      </c>
      <c r="I206" s="8" t="s">
        <v>53</v>
      </c>
      <c r="J206" s="8" t="s">
        <v>54</v>
      </c>
      <c r="K206" s="77" t="s">
        <v>145</v>
      </c>
      <c r="L206" s="17">
        <v>30</v>
      </c>
      <c r="M206" s="17" t="s">
        <v>902</v>
      </c>
      <c r="N206" s="23">
        <v>45112</v>
      </c>
      <c r="O206" s="18">
        <v>20232110091251</v>
      </c>
      <c r="P206" s="24">
        <v>45126</v>
      </c>
      <c r="Q206" s="18">
        <f t="shared" si="4"/>
        <v>10</v>
      </c>
      <c r="R206" s="18">
        <f>NETWORKDAYS(N206,P206,AL206:AO206:AP206:AQ206:AR206:AS206:AT206:AU206:AV206:AW206:AX206:AY206)</f>
        <v>11</v>
      </c>
      <c r="S206" s="25" t="s">
        <v>65</v>
      </c>
      <c r="T206" s="17" t="s">
        <v>903</v>
      </c>
      <c r="U206" s="26">
        <v>45126</v>
      </c>
      <c r="V206" s="17" t="s">
        <v>67</v>
      </c>
      <c r="W206" s="17" t="s">
        <v>68</v>
      </c>
      <c r="X206" s="17" t="s">
        <v>69</v>
      </c>
      <c r="Y206" s="17" t="s">
        <v>69</v>
      </c>
    </row>
    <row r="207" spans="1:51" ht="24" hidden="1" customHeight="1" x14ac:dyDescent="0.25">
      <c r="A207" s="17" t="s">
        <v>856</v>
      </c>
      <c r="B207" s="17" t="s">
        <v>376</v>
      </c>
      <c r="C207" s="17" t="s">
        <v>48</v>
      </c>
      <c r="D207" s="17" t="s">
        <v>904</v>
      </c>
      <c r="E207" s="17" t="s">
        <v>29</v>
      </c>
      <c r="F207" s="17" t="s">
        <v>30</v>
      </c>
      <c r="G207" s="77" t="s">
        <v>905</v>
      </c>
      <c r="H207" s="77" t="s">
        <v>865</v>
      </c>
      <c r="I207" s="8" t="s">
        <v>53</v>
      </c>
      <c r="J207" s="8" t="s">
        <v>54</v>
      </c>
      <c r="K207" s="77" t="s">
        <v>88</v>
      </c>
      <c r="L207" s="17">
        <v>15</v>
      </c>
      <c r="M207" s="17" t="s">
        <v>906</v>
      </c>
      <c r="N207" s="23">
        <v>45112</v>
      </c>
      <c r="O207" s="18">
        <v>20232110091081</v>
      </c>
      <c r="P207" s="24">
        <v>45121</v>
      </c>
      <c r="Q207" s="18">
        <f t="shared" si="4"/>
        <v>7</v>
      </c>
      <c r="R207" s="18">
        <f>NETWORKDAYS(N207,P207,AL207:AO207:AP207:AQ207:AR207:AS207:AT207:AU207:AV207:AW207:AX207:AY207)</f>
        <v>8</v>
      </c>
      <c r="S207" s="25" t="s">
        <v>65</v>
      </c>
      <c r="T207" s="17" t="s">
        <v>907</v>
      </c>
      <c r="U207" s="26">
        <v>45121</v>
      </c>
      <c r="V207" s="17" t="s">
        <v>67</v>
      </c>
      <c r="W207" s="17" t="s">
        <v>68</v>
      </c>
      <c r="X207" s="17" t="s">
        <v>69</v>
      </c>
      <c r="Y207" s="17" t="s">
        <v>69</v>
      </c>
    </row>
    <row r="208" spans="1:51" ht="24" hidden="1" customHeight="1" x14ac:dyDescent="0.25">
      <c r="A208" s="17" t="s">
        <v>856</v>
      </c>
      <c r="B208" s="17" t="s">
        <v>376</v>
      </c>
      <c r="C208" s="17" t="s">
        <v>111</v>
      </c>
      <c r="D208" s="17" t="s">
        <v>908</v>
      </c>
      <c r="E208" s="17" t="s">
        <v>396</v>
      </c>
      <c r="F208" s="17" t="s">
        <v>40</v>
      </c>
      <c r="G208" s="77" t="s">
        <v>909</v>
      </c>
      <c r="H208" s="77" t="s">
        <v>140</v>
      </c>
      <c r="I208" s="8" t="s">
        <v>33</v>
      </c>
      <c r="J208" s="17" t="s">
        <v>33</v>
      </c>
      <c r="K208" s="77" t="s">
        <v>121</v>
      </c>
      <c r="L208" s="17">
        <v>10</v>
      </c>
      <c r="M208" s="17" t="s">
        <v>910</v>
      </c>
      <c r="N208" s="23">
        <v>45113</v>
      </c>
      <c r="O208" s="18"/>
      <c r="P208" s="29">
        <v>45204</v>
      </c>
      <c r="Q208" s="18">
        <f t="shared" si="4"/>
        <v>65</v>
      </c>
      <c r="R208" s="18">
        <f>NETWORKDAYS(N208,P208,AL208:AO208:AP208:AQ208:AR208:AS208:AT208:AU208:AV208:AW208:AX208:AY208)</f>
        <v>66</v>
      </c>
      <c r="S208" s="30" t="s">
        <v>37</v>
      </c>
      <c r="T208" s="17"/>
      <c r="U208" s="26"/>
      <c r="V208" s="17"/>
      <c r="W208" s="17"/>
      <c r="X208" s="17"/>
      <c r="Y208" s="17"/>
    </row>
    <row r="209" spans="1:25" ht="24" hidden="1" customHeight="1" x14ac:dyDescent="0.25">
      <c r="A209" s="17" t="s">
        <v>856</v>
      </c>
      <c r="B209" s="17" t="s">
        <v>376</v>
      </c>
      <c r="C209" s="17" t="s">
        <v>111</v>
      </c>
      <c r="D209" s="17" t="s">
        <v>911</v>
      </c>
      <c r="E209" s="17" t="s">
        <v>396</v>
      </c>
      <c r="F209" s="17" t="s">
        <v>40</v>
      </c>
      <c r="G209" s="77" t="s">
        <v>912</v>
      </c>
      <c r="H209" s="77" t="s">
        <v>859</v>
      </c>
      <c r="I209" s="8" t="s">
        <v>53</v>
      </c>
      <c r="J209" s="8" t="s">
        <v>54</v>
      </c>
      <c r="K209" s="77" t="s">
        <v>145</v>
      </c>
      <c r="L209" s="17">
        <v>30</v>
      </c>
      <c r="M209" s="17" t="s">
        <v>913</v>
      </c>
      <c r="N209" s="23">
        <v>45113</v>
      </c>
      <c r="O209" s="18">
        <v>20232110091641</v>
      </c>
      <c r="P209" s="24">
        <v>45128</v>
      </c>
      <c r="Q209" s="18">
        <f t="shared" si="4"/>
        <v>11</v>
      </c>
      <c r="R209" s="18">
        <f>NETWORKDAYS(N209,P209,AL209:AO209:AP209:AQ209:AR209:AS209:AT209:AU209:AV209:AW209:AX209:AY209)</f>
        <v>12</v>
      </c>
      <c r="S209" s="25" t="s">
        <v>65</v>
      </c>
      <c r="T209" s="17" t="s">
        <v>914</v>
      </c>
      <c r="U209" s="26">
        <v>45128</v>
      </c>
      <c r="V209" s="17" t="s">
        <v>67</v>
      </c>
      <c r="W209" s="17" t="s">
        <v>68</v>
      </c>
      <c r="X209" s="17" t="s">
        <v>69</v>
      </c>
      <c r="Y209" s="17" t="s">
        <v>69</v>
      </c>
    </row>
    <row r="210" spans="1:25" ht="24" hidden="1" customHeight="1" x14ac:dyDescent="0.25">
      <c r="A210" s="78" t="s">
        <v>856</v>
      </c>
      <c r="B210" s="31" t="s">
        <v>376</v>
      </c>
      <c r="C210" s="31" t="s">
        <v>915</v>
      </c>
      <c r="D210" s="31" t="s">
        <v>916</v>
      </c>
      <c r="E210" s="31" t="s">
        <v>396</v>
      </c>
      <c r="F210" s="31" t="s">
        <v>794</v>
      </c>
      <c r="G210" s="79" t="s">
        <v>917</v>
      </c>
      <c r="H210" s="79" t="s">
        <v>522</v>
      </c>
      <c r="I210" s="8" t="s">
        <v>53</v>
      </c>
      <c r="J210" s="8" t="s">
        <v>94</v>
      </c>
      <c r="K210" s="79" t="s">
        <v>55</v>
      </c>
      <c r="L210" s="79">
        <v>15</v>
      </c>
      <c r="M210" s="31" t="s">
        <v>918</v>
      </c>
      <c r="N210" s="32">
        <v>45113</v>
      </c>
      <c r="O210" s="33">
        <v>20232000092221</v>
      </c>
      <c r="P210" s="31" t="s">
        <v>919</v>
      </c>
      <c r="Q210" s="79">
        <v>18</v>
      </c>
      <c r="R210" s="79">
        <v>19</v>
      </c>
      <c r="S210" s="34" t="s">
        <v>430</v>
      </c>
      <c r="T210" s="79" t="s">
        <v>920</v>
      </c>
      <c r="U210" s="80">
        <v>45140</v>
      </c>
      <c r="V210" s="79" t="s">
        <v>67</v>
      </c>
      <c r="W210" s="79" t="s">
        <v>68</v>
      </c>
      <c r="X210" s="79" t="s">
        <v>69</v>
      </c>
      <c r="Y210" s="79" t="s">
        <v>69</v>
      </c>
    </row>
    <row r="211" spans="1:25" ht="24" customHeight="1" x14ac:dyDescent="0.25">
      <c r="A211" s="81" t="s">
        <v>856</v>
      </c>
      <c r="B211" s="35" t="s">
        <v>376</v>
      </c>
      <c r="C211" s="8" t="s">
        <v>27</v>
      </c>
      <c r="D211" s="35" t="s">
        <v>921</v>
      </c>
      <c r="E211" s="8" t="s">
        <v>39</v>
      </c>
      <c r="F211" s="35" t="s">
        <v>30</v>
      </c>
      <c r="G211" s="82" t="s">
        <v>922</v>
      </c>
      <c r="H211" s="82" t="s">
        <v>140</v>
      </c>
      <c r="I211" s="8" t="s">
        <v>43</v>
      </c>
      <c r="J211" s="8" t="s">
        <v>141</v>
      </c>
      <c r="K211" s="82" t="s">
        <v>45</v>
      </c>
      <c r="L211" s="36">
        <v>10</v>
      </c>
      <c r="M211" s="35" t="s">
        <v>923</v>
      </c>
      <c r="N211" s="37">
        <v>45113</v>
      </c>
      <c r="O211" s="38" t="s">
        <v>924</v>
      </c>
      <c r="P211" s="29">
        <v>45204</v>
      </c>
      <c r="Q211" s="36">
        <v>22</v>
      </c>
      <c r="R211" s="35">
        <v>23</v>
      </c>
      <c r="S211" s="39" t="s">
        <v>37</v>
      </c>
      <c r="T211" s="82" t="s">
        <v>924</v>
      </c>
      <c r="U211" s="82" t="s">
        <v>924</v>
      </c>
      <c r="V211" s="82" t="s">
        <v>924</v>
      </c>
      <c r="W211" s="82" t="s">
        <v>924</v>
      </c>
      <c r="X211" s="82" t="s">
        <v>924</v>
      </c>
      <c r="Y211" s="82" t="s">
        <v>924</v>
      </c>
    </row>
    <row r="212" spans="1:25" ht="24" customHeight="1" x14ac:dyDescent="0.25">
      <c r="A212" s="81" t="s">
        <v>856</v>
      </c>
      <c r="B212" s="35" t="s">
        <v>376</v>
      </c>
      <c r="C212" s="8" t="s">
        <v>27</v>
      </c>
      <c r="D212" s="35" t="s">
        <v>925</v>
      </c>
      <c r="E212" s="35" t="s">
        <v>80</v>
      </c>
      <c r="F212" s="35" t="s">
        <v>30</v>
      </c>
      <c r="G212" s="82" t="s">
        <v>926</v>
      </c>
      <c r="H212" s="82" t="s">
        <v>134</v>
      </c>
      <c r="I212" s="8" t="s">
        <v>53</v>
      </c>
      <c r="J212" s="82" t="s">
        <v>135</v>
      </c>
      <c r="K212" s="82" t="s">
        <v>121</v>
      </c>
      <c r="L212" s="36">
        <v>10</v>
      </c>
      <c r="M212" s="35" t="s">
        <v>927</v>
      </c>
      <c r="N212" s="37">
        <v>45113</v>
      </c>
      <c r="O212" s="38">
        <v>20232120091091</v>
      </c>
      <c r="P212" s="29">
        <v>45204</v>
      </c>
      <c r="Q212" s="36">
        <v>22</v>
      </c>
      <c r="R212" s="35">
        <v>23</v>
      </c>
      <c r="S212" s="39" t="s">
        <v>37</v>
      </c>
      <c r="T212" s="82" t="s">
        <v>928</v>
      </c>
      <c r="U212" s="83">
        <v>45182</v>
      </c>
      <c r="V212" s="82" t="s">
        <v>67</v>
      </c>
      <c r="W212" s="82" t="s">
        <v>69</v>
      </c>
      <c r="X212" s="82" t="s">
        <v>69</v>
      </c>
      <c r="Y212" s="82" t="s">
        <v>101</v>
      </c>
    </row>
    <row r="213" spans="1:25" ht="24" customHeight="1" x14ac:dyDescent="0.25">
      <c r="A213" s="17" t="s">
        <v>856</v>
      </c>
      <c r="B213" s="17" t="s">
        <v>376</v>
      </c>
      <c r="C213" s="8" t="s">
        <v>27</v>
      </c>
      <c r="D213" s="17" t="s">
        <v>929</v>
      </c>
      <c r="E213" s="8" t="s">
        <v>39</v>
      </c>
      <c r="F213" s="17" t="s">
        <v>30</v>
      </c>
      <c r="G213" s="77" t="s">
        <v>930</v>
      </c>
      <c r="H213" s="77" t="s">
        <v>247</v>
      </c>
      <c r="I213" s="8" t="s">
        <v>53</v>
      </c>
      <c r="J213" s="77" t="s">
        <v>77</v>
      </c>
      <c r="K213" s="77" t="s">
        <v>703</v>
      </c>
      <c r="L213" s="17">
        <v>5</v>
      </c>
      <c r="M213" s="17" t="s">
        <v>931</v>
      </c>
      <c r="N213" s="23">
        <v>45114</v>
      </c>
      <c r="O213" s="18">
        <v>20232130091151</v>
      </c>
      <c r="P213" s="29">
        <v>45204</v>
      </c>
      <c r="Q213" s="18">
        <f t="shared" si="4"/>
        <v>64</v>
      </c>
      <c r="R213" s="18">
        <f>NETWORKDAYS(N213,P213,AL213:AO213:AP213:AQ213:AR213:AS213:AT213:AU213:AV213:AW213:AX213:AY213)</f>
        <v>65</v>
      </c>
      <c r="S213" s="30" t="s">
        <v>37</v>
      </c>
      <c r="T213" s="17" t="s">
        <v>932</v>
      </c>
      <c r="U213" s="26" t="s">
        <v>69</v>
      </c>
      <c r="V213" s="17" t="s">
        <v>69</v>
      </c>
      <c r="W213" s="17" t="s">
        <v>69</v>
      </c>
      <c r="X213" s="17" t="s">
        <v>69</v>
      </c>
      <c r="Y213" s="17" t="s">
        <v>933</v>
      </c>
    </row>
    <row r="214" spans="1:25" ht="24" hidden="1" customHeight="1" x14ac:dyDescent="0.25">
      <c r="A214" s="17" t="s">
        <v>856</v>
      </c>
      <c r="B214" s="17" t="s">
        <v>376</v>
      </c>
      <c r="C214" s="17" t="s">
        <v>57</v>
      </c>
      <c r="D214" s="17" t="s">
        <v>934</v>
      </c>
      <c r="E214" s="27" t="s">
        <v>59</v>
      </c>
      <c r="F214" s="17" t="s">
        <v>794</v>
      </c>
      <c r="G214" s="77" t="s">
        <v>935</v>
      </c>
      <c r="H214" s="77" t="s">
        <v>472</v>
      </c>
      <c r="I214" s="8" t="s">
        <v>53</v>
      </c>
      <c r="J214" s="8" t="s">
        <v>54</v>
      </c>
      <c r="K214" s="77" t="s">
        <v>55</v>
      </c>
      <c r="L214" s="17">
        <v>15</v>
      </c>
      <c r="M214" s="17" t="s">
        <v>936</v>
      </c>
      <c r="N214" s="23">
        <v>45114</v>
      </c>
      <c r="O214" s="18" t="s">
        <v>937</v>
      </c>
      <c r="P214" s="24">
        <v>45133</v>
      </c>
      <c r="Q214" s="18">
        <f t="shared" si="4"/>
        <v>13</v>
      </c>
      <c r="R214" s="18">
        <f>NETWORKDAYS(N214,P214,AL214:AO214:AP214:AQ214:AR214:AS214:AT214:AU214:AV214:AW214:AX214:AY214)</f>
        <v>14</v>
      </c>
      <c r="S214" s="25" t="s">
        <v>65</v>
      </c>
      <c r="T214" s="17" t="s">
        <v>938</v>
      </c>
      <c r="U214" s="26">
        <v>45133</v>
      </c>
      <c r="V214" s="17" t="s">
        <v>67</v>
      </c>
      <c r="W214" s="17" t="s">
        <v>68</v>
      </c>
      <c r="X214" s="17" t="s">
        <v>69</v>
      </c>
      <c r="Y214" s="17" t="s">
        <v>69</v>
      </c>
    </row>
    <row r="215" spans="1:25" ht="24" hidden="1" customHeight="1" x14ac:dyDescent="0.25">
      <c r="A215" s="17" t="s">
        <v>856</v>
      </c>
      <c r="B215" s="17" t="s">
        <v>376</v>
      </c>
      <c r="C215" s="17" t="s">
        <v>48</v>
      </c>
      <c r="D215" s="17" t="s">
        <v>939</v>
      </c>
      <c r="E215" s="27" t="s">
        <v>59</v>
      </c>
      <c r="F215" s="17" t="s">
        <v>40</v>
      </c>
      <c r="G215" s="77" t="s">
        <v>940</v>
      </c>
      <c r="H215" s="77" t="s">
        <v>140</v>
      </c>
      <c r="I215" s="8" t="s">
        <v>33</v>
      </c>
      <c r="J215" s="17" t="s">
        <v>33</v>
      </c>
      <c r="K215" s="77" t="s">
        <v>45</v>
      </c>
      <c r="L215" s="17">
        <v>10</v>
      </c>
      <c r="M215" s="17" t="s">
        <v>941</v>
      </c>
      <c r="N215" s="23">
        <v>45114</v>
      </c>
      <c r="O215" s="18"/>
      <c r="P215" s="29">
        <v>45204</v>
      </c>
      <c r="Q215" s="18">
        <f t="shared" si="4"/>
        <v>64</v>
      </c>
      <c r="R215" s="18">
        <f>NETWORKDAYS(N215,P215,AL215:AO215:AP215:AQ215:AR215:AS215:AT215:AU215:AV215:AW215:AX215:AY215)</f>
        <v>65</v>
      </c>
      <c r="S215" s="30" t="s">
        <v>37</v>
      </c>
      <c r="T215" s="17"/>
      <c r="U215" s="26"/>
      <c r="V215" s="17"/>
      <c r="W215" s="17"/>
      <c r="X215" s="17"/>
      <c r="Y215" s="17"/>
    </row>
    <row r="216" spans="1:25" ht="24" customHeight="1" x14ac:dyDescent="0.25">
      <c r="A216" s="17" t="s">
        <v>856</v>
      </c>
      <c r="B216" s="17" t="s">
        <v>376</v>
      </c>
      <c r="C216" s="8" t="s">
        <v>27</v>
      </c>
      <c r="D216" s="17" t="s">
        <v>942</v>
      </c>
      <c r="E216" s="8" t="s">
        <v>39</v>
      </c>
      <c r="F216" s="17" t="s">
        <v>40</v>
      </c>
      <c r="G216" s="77" t="s">
        <v>943</v>
      </c>
      <c r="H216" s="77" t="s">
        <v>944</v>
      </c>
      <c r="I216" s="8" t="s">
        <v>33</v>
      </c>
      <c r="J216" s="85" t="s">
        <v>779</v>
      </c>
      <c r="K216" s="77" t="s">
        <v>45</v>
      </c>
      <c r="L216" s="17">
        <v>10</v>
      </c>
      <c r="M216" s="17" t="s">
        <v>945</v>
      </c>
      <c r="N216" s="23">
        <v>45114</v>
      </c>
      <c r="O216" s="18" t="s">
        <v>69</v>
      </c>
      <c r="P216" s="29">
        <v>45204</v>
      </c>
      <c r="Q216" s="18">
        <f t="shared" si="4"/>
        <v>64</v>
      </c>
      <c r="R216" s="18">
        <f>NETWORKDAYS(N216,P216,AL216:AO216:AP216:AQ216:AR216:AS216:AT216:AU216:AV216:AW216:AX216:AY216)</f>
        <v>65</v>
      </c>
      <c r="S216" s="30" t="s">
        <v>37</v>
      </c>
      <c r="T216" s="17" t="s">
        <v>946</v>
      </c>
      <c r="U216" s="26"/>
      <c r="V216" s="17"/>
      <c r="W216" s="17"/>
      <c r="X216" s="17"/>
      <c r="Y216" s="17" t="s">
        <v>101</v>
      </c>
    </row>
    <row r="217" spans="1:25" ht="24" customHeight="1" x14ac:dyDescent="0.25">
      <c r="A217" s="17" t="s">
        <v>856</v>
      </c>
      <c r="B217" s="17" t="s">
        <v>376</v>
      </c>
      <c r="C217" s="8" t="s">
        <v>27</v>
      </c>
      <c r="D217" s="17" t="s">
        <v>947</v>
      </c>
      <c r="E217" s="17" t="s">
        <v>29</v>
      </c>
      <c r="F217" s="17" t="s">
        <v>794</v>
      </c>
      <c r="G217" s="77" t="s">
        <v>948</v>
      </c>
      <c r="H217" s="77" t="s">
        <v>888</v>
      </c>
      <c r="I217" s="8" t="s">
        <v>53</v>
      </c>
      <c r="J217" s="8" t="s">
        <v>63</v>
      </c>
      <c r="K217" s="77" t="s">
        <v>88</v>
      </c>
      <c r="L217" s="17">
        <v>15</v>
      </c>
      <c r="M217" s="17" t="s">
        <v>949</v>
      </c>
      <c r="N217" s="23">
        <v>45117</v>
      </c>
      <c r="O217" s="18" t="s">
        <v>69</v>
      </c>
      <c r="P217" s="24">
        <v>45132</v>
      </c>
      <c r="Q217" s="18">
        <f t="shared" si="4"/>
        <v>11</v>
      </c>
      <c r="R217" s="18">
        <f>NETWORKDAYS(N217,P217,AL217:AO217:AP217:AQ217:AR217:AS217:AT217:AU217:AV217:AW217:AX217:AY217)</f>
        <v>12</v>
      </c>
      <c r="S217" s="25" t="s">
        <v>65</v>
      </c>
      <c r="T217" s="17" t="s">
        <v>950</v>
      </c>
      <c r="U217" s="26" t="s">
        <v>69</v>
      </c>
      <c r="V217" s="17" t="s">
        <v>69</v>
      </c>
      <c r="W217" s="17" t="s">
        <v>69</v>
      </c>
      <c r="X217" s="17" t="s">
        <v>69</v>
      </c>
      <c r="Y217" s="17" t="s">
        <v>951</v>
      </c>
    </row>
    <row r="218" spans="1:25" ht="24" hidden="1" customHeight="1" x14ac:dyDescent="0.25">
      <c r="A218" s="17" t="s">
        <v>856</v>
      </c>
      <c r="B218" s="17" t="s">
        <v>376</v>
      </c>
      <c r="C218" s="17" t="s">
        <v>48</v>
      </c>
      <c r="D218" s="17" t="s">
        <v>952</v>
      </c>
      <c r="E218" s="17" t="s">
        <v>396</v>
      </c>
      <c r="F218" s="17" t="s">
        <v>794</v>
      </c>
      <c r="G218" s="77" t="s">
        <v>953</v>
      </c>
      <c r="H218" s="77" t="s">
        <v>472</v>
      </c>
      <c r="I218" s="8" t="s">
        <v>53</v>
      </c>
      <c r="J218" s="8" t="s">
        <v>54</v>
      </c>
      <c r="K218" s="77" t="s">
        <v>145</v>
      </c>
      <c r="L218" s="17">
        <v>30</v>
      </c>
      <c r="M218" s="17" t="s">
        <v>954</v>
      </c>
      <c r="N218" s="23">
        <v>45117</v>
      </c>
      <c r="O218" s="18" t="s">
        <v>955</v>
      </c>
      <c r="P218" s="24">
        <v>45128</v>
      </c>
      <c r="Q218" s="18">
        <f t="shared" si="4"/>
        <v>9</v>
      </c>
      <c r="R218" s="18">
        <f>NETWORKDAYS(N218,P218,AL218:AO218:AP218:AQ218:AR218:AS218:AT218:AU218:AV218:AW218:AX218:AY218)</f>
        <v>10</v>
      </c>
      <c r="S218" s="25" t="s">
        <v>65</v>
      </c>
      <c r="T218" s="17" t="s">
        <v>956</v>
      </c>
      <c r="U218" s="26">
        <v>45128</v>
      </c>
      <c r="V218" s="17" t="s">
        <v>67</v>
      </c>
      <c r="W218" s="17" t="s">
        <v>69</v>
      </c>
      <c r="X218" s="17" t="s">
        <v>69</v>
      </c>
      <c r="Y218" s="17" t="s">
        <v>101</v>
      </c>
    </row>
    <row r="219" spans="1:25" ht="24" hidden="1" customHeight="1" x14ac:dyDescent="0.25">
      <c r="A219" s="17" t="s">
        <v>856</v>
      </c>
      <c r="B219" s="17" t="s">
        <v>376</v>
      </c>
      <c r="C219" s="17" t="s">
        <v>324</v>
      </c>
      <c r="D219" s="17" t="s">
        <v>957</v>
      </c>
      <c r="E219" s="17" t="s">
        <v>80</v>
      </c>
      <c r="F219" s="17" t="s">
        <v>30</v>
      </c>
      <c r="G219" s="77" t="s">
        <v>958</v>
      </c>
      <c r="H219" s="77" t="s">
        <v>472</v>
      </c>
      <c r="I219" s="8" t="s">
        <v>53</v>
      </c>
      <c r="J219" s="8" t="s">
        <v>54</v>
      </c>
      <c r="K219" s="77" t="s">
        <v>55</v>
      </c>
      <c r="L219" s="17">
        <v>15</v>
      </c>
      <c r="M219" s="17" t="s">
        <v>959</v>
      </c>
      <c r="N219" s="23">
        <v>45117</v>
      </c>
      <c r="O219" s="18">
        <v>20232110091221</v>
      </c>
      <c r="P219" s="24">
        <v>45132</v>
      </c>
      <c r="Q219" s="18">
        <f t="shared" si="4"/>
        <v>11</v>
      </c>
      <c r="R219" s="18">
        <f>NETWORKDAYS(N219,P219,AL219:AO219:AP219:AQ219:AR219:AS219:AT219:AU219:AV219:AW219:AX219:AY219)</f>
        <v>12</v>
      </c>
      <c r="S219" s="25" t="s">
        <v>65</v>
      </c>
      <c r="T219" s="17" t="s">
        <v>960</v>
      </c>
      <c r="U219" s="26">
        <v>45132</v>
      </c>
      <c r="V219" s="17" t="s">
        <v>67</v>
      </c>
      <c r="W219" s="17" t="s">
        <v>68</v>
      </c>
      <c r="X219" s="17" t="s">
        <v>69</v>
      </c>
      <c r="Y219" s="17" t="s">
        <v>69</v>
      </c>
    </row>
    <row r="220" spans="1:25" ht="24" hidden="1" customHeight="1" x14ac:dyDescent="0.25">
      <c r="A220" s="17" t="s">
        <v>856</v>
      </c>
      <c r="B220" s="17" t="s">
        <v>376</v>
      </c>
      <c r="C220" s="17" t="s">
        <v>400</v>
      </c>
      <c r="D220" s="17" t="s">
        <v>961</v>
      </c>
      <c r="E220" s="17" t="s">
        <v>396</v>
      </c>
      <c r="F220" s="17" t="s">
        <v>794</v>
      </c>
      <c r="G220" s="77" t="s">
        <v>962</v>
      </c>
      <c r="H220" s="77" t="s">
        <v>472</v>
      </c>
      <c r="I220" s="8" t="s">
        <v>53</v>
      </c>
      <c r="J220" s="8" t="s">
        <v>54</v>
      </c>
      <c r="K220" s="77" t="s">
        <v>55</v>
      </c>
      <c r="L220" s="17">
        <v>15</v>
      </c>
      <c r="M220" s="17" t="s">
        <v>963</v>
      </c>
      <c r="N220" s="23">
        <v>45117</v>
      </c>
      <c r="O220" s="18" t="s">
        <v>964</v>
      </c>
      <c r="P220" s="24">
        <v>45132</v>
      </c>
      <c r="Q220" s="18">
        <f t="shared" si="4"/>
        <v>11</v>
      </c>
      <c r="R220" s="18">
        <f>NETWORKDAYS(N220,P220,AL220:AO220:AP220:AQ220:AR220:AS220:AT220:AU220:AV220:AW220:AX220:AY220)</f>
        <v>12</v>
      </c>
      <c r="S220" s="25" t="s">
        <v>65</v>
      </c>
      <c r="T220" s="17" t="s">
        <v>965</v>
      </c>
      <c r="U220" s="26">
        <v>45121</v>
      </c>
      <c r="V220" s="17" t="s">
        <v>67</v>
      </c>
      <c r="W220" s="17" t="s">
        <v>68</v>
      </c>
      <c r="X220" s="17" t="s">
        <v>69</v>
      </c>
      <c r="Y220" s="17" t="s">
        <v>69</v>
      </c>
    </row>
    <row r="221" spans="1:25" ht="24" hidden="1" customHeight="1" x14ac:dyDescent="0.25">
      <c r="A221" s="17" t="s">
        <v>856</v>
      </c>
      <c r="B221" s="17" t="s">
        <v>376</v>
      </c>
      <c r="C221" s="17" t="s">
        <v>400</v>
      </c>
      <c r="D221" s="17" t="s">
        <v>961</v>
      </c>
      <c r="E221" s="17" t="s">
        <v>396</v>
      </c>
      <c r="F221" s="17" t="s">
        <v>794</v>
      </c>
      <c r="G221" s="77" t="s">
        <v>966</v>
      </c>
      <c r="H221" s="77" t="s">
        <v>472</v>
      </c>
      <c r="I221" s="8" t="s">
        <v>53</v>
      </c>
      <c r="J221" s="8" t="s">
        <v>54</v>
      </c>
      <c r="K221" s="77" t="s">
        <v>55</v>
      </c>
      <c r="L221" s="17">
        <v>15</v>
      </c>
      <c r="M221" s="17" t="s">
        <v>967</v>
      </c>
      <c r="N221" s="23">
        <v>45117</v>
      </c>
      <c r="O221" s="18">
        <v>20232110091501</v>
      </c>
      <c r="P221" s="24">
        <v>45132</v>
      </c>
      <c r="Q221" s="18">
        <f t="shared" si="4"/>
        <v>11</v>
      </c>
      <c r="R221" s="18">
        <f>NETWORKDAYS(N221,P221,AL221:AO221:AP221:AQ221:AR221:AS221:AT221:AU221:AV221:AW221:AX221:AY221)</f>
        <v>12</v>
      </c>
      <c r="S221" s="25" t="s">
        <v>65</v>
      </c>
      <c r="T221" s="17" t="s">
        <v>968</v>
      </c>
      <c r="U221" s="26">
        <v>45132</v>
      </c>
      <c r="V221" s="26" t="s">
        <v>67</v>
      </c>
      <c r="W221" s="17" t="s">
        <v>68</v>
      </c>
      <c r="X221" s="17" t="s">
        <v>69</v>
      </c>
      <c r="Y221" s="17" t="s">
        <v>69</v>
      </c>
    </row>
    <row r="222" spans="1:25" ht="24" hidden="1" customHeight="1" x14ac:dyDescent="0.25">
      <c r="A222" s="17" t="s">
        <v>856</v>
      </c>
      <c r="B222" s="17" t="s">
        <v>376</v>
      </c>
      <c r="C222" s="17" t="s">
        <v>400</v>
      </c>
      <c r="D222" s="17" t="s">
        <v>961</v>
      </c>
      <c r="E222" s="17" t="s">
        <v>396</v>
      </c>
      <c r="F222" s="17" t="s">
        <v>794</v>
      </c>
      <c r="G222" s="77" t="s">
        <v>969</v>
      </c>
      <c r="H222" s="77" t="s">
        <v>472</v>
      </c>
      <c r="I222" s="8" t="s">
        <v>53</v>
      </c>
      <c r="J222" s="8" t="s">
        <v>54</v>
      </c>
      <c r="K222" s="77" t="s">
        <v>55</v>
      </c>
      <c r="L222" s="17">
        <v>15</v>
      </c>
      <c r="M222" s="17" t="s">
        <v>970</v>
      </c>
      <c r="N222" s="23">
        <v>45117</v>
      </c>
      <c r="O222" s="18" t="s">
        <v>971</v>
      </c>
      <c r="P222" s="24">
        <v>45120</v>
      </c>
      <c r="Q222" s="18">
        <f t="shared" ref="Q222:Q272" si="5">R222-1</f>
        <v>3</v>
      </c>
      <c r="R222" s="18">
        <f>NETWORKDAYS(N222,P222,AL222:AO222:AP222:AQ222:AR222:AS222:AT222:AU222:AV222:AW222:AX222:AY222)</f>
        <v>4</v>
      </c>
      <c r="S222" s="25" t="s">
        <v>65</v>
      </c>
      <c r="T222" s="17" t="s">
        <v>972</v>
      </c>
      <c r="U222" s="26">
        <v>45120</v>
      </c>
      <c r="V222" s="17" t="s">
        <v>67</v>
      </c>
      <c r="W222" s="17" t="s">
        <v>68</v>
      </c>
      <c r="X222" s="17" t="s">
        <v>69</v>
      </c>
      <c r="Y222" s="17" t="s">
        <v>69</v>
      </c>
    </row>
    <row r="223" spans="1:25" ht="24" hidden="1" customHeight="1" x14ac:dyDescent="0.25">
      <c r="A223" s="17" t="s">
        <v>856</v>
      </c>
      <c r="B223" s="17" t="s">
        <v>376</v>
      </c>
      <c r="C223" s="17" t="s">
        <v>111</v>
      </c>
      <c r="D223" s="17" t="s">
        <v>973</v>
      </c>
      <c r="E223" s="17" t="s">
        <v>396</v>
      </c>
      <c r="F223" s="17" t="s">
        <v>794</v>
      </c>
      <c r="G223" s="77" t="s">
        <v>974</v>
      </c>
      <c r="H223" s="77" t="s">
        <v>859</v>
      </c>
      <c r="I223" s="8" t="s">
        <v>53</v>
      </c>
      <c r="J223" s="8" t="s">
        <v>54</v>
      </c>
      <c r="K223" s="77" t="s">
        <v>55</v>
      </c>
      <c r="L223" s="17">
        <v>15</v>
      </c>
      <c r="M223" s="17" t="s">
        <v>975</v>
      </c>
      <c r="N223" s="23">
        <v>45117</v>
      </c>
      <c r="O223" s="18">
        <v>20232110091651</v>
      </c>
      <c r="P223" s="24">
        <v>45128</v>
      </c>
      <c r="Q223" s="18">
        <f t="shared" si="5"/>
        <v>9</v>
      </c>
      <c r="R223" s="18">
        <f>NETWORKDAYS(N223,P223,AL223:AO223:AP223:AQ223:AR223:AS223:AT223:AU223:AV223:AW223:AX223:AY223)</f>
        <v>10</v>
      </c>
      <c r="S223" s="25" t="s">
        <v>65</v>
      </c>
      <c r="T223" s="17" t="s">
        <v>976</v>
      </c>
      <c r="U223" s="26">
        <v>45128</v>
      </c>
      <c r="V223" s="17" t="s">
        <v>67</v>
      </c>
      <c r="W223" s="17" t="s">
        <v>68</v>
      </c>
      <c r="X223" s="17" t="s">
        <v>69</v>
      </c>
      <c r="Y223" s="17" t="s">
        <v>69</v>
      </c>
    </row>
    <row r="224" spans="1:25" ht="24" hidden="1" customHeight="1" x14ac:dyDescent="0.25">
      <c r="A224" s="17" t="s">
        <v>856</v>
      </c>
      <c r="B224" s="17" t="s">
        <v>376</v>
      </c>
      <c r="C224" s="17" t="s">
        <v>127</v>
      </c>
      <c r="D224" s="17" t="s">
        <v>977</v>
      </c>
      <c r="E224" s="27" t="s">
        <v>59</v>
      </c>
      <c r="F224" s="17" t="s">
        <v>794</v>
      </c>
      <c r="G224" s="77" t="s">
        <v>978</v>
      </c>
      <c r="H224" s="77" t="s">
        <v>859</v>
      </c>
      <c r="I224" s="8" t="s">
        <v>53</v>
      </c>
      <c r="J224" s="8" t="s">
        <v>54</v>
      </c>
      <c r="K224" s="77" t="s">
        <v>45</v>
      </c>
      <c r="L224" s="17">
        <v>10</v>
      </c>
      <c r="M224" s="17" t="s">
        <v>979</v>
      </c>
      <c r="N224" s="23">
        <v>45117</v>
      </c>
      <c r="O224" s="18">
        <v>20232110092831</v>
      </c>
      <c r="P224" s="24">
        <v>45149</v>
      </c>
      <c r="Q224" s="18">
        <f t="shared" si="5"/>
        <v>24</v>
      </c>
      <c r="R224" s="18">
        <f>NETWORKDAYS(N224,P224,AL224:AO224:AP224:AQ224:AR224:AS224:AT224:AU224:AV224:AW224:AX224:AY224)</f>
        <v>25</v>
      </c>
      <c r="S224" s="28" t="s">
        <v>430</v>
      </c>
      <c r="T224" s="17" t="s">
        <v>980</v>
      </c>
      <c r="U224" s="26">
        <v>45149</v>
      </c>
      <c r="V224" s="17" t="s">
        <v>67</v>
      </c>
      <c r="W224" s="17" t="s">
        <v>68</v>
      </c>
      <c r="X224" s="17" t="s">
        <v>69</v>
      </c>
      <c r="Y224" s="17" t="s">
        <v>69</v>
      </c>
    </row>
    <row r="225" spans="1:25" ht="24" hidden="1" customHeight="1" x14ac:dyDescent="0.25">
      <c r="A225" s="17" t="s">
        <v>856</v>
      </c>
      <c r="B225" s="17" t="s">
        <v>376</v>
      </c>
      <c r="C225" s="17" t="s">
        <v>57</v>
      </c>
      <c r="D225" s="17" t="s">
        <v>981</v>
      </c>
      <c r="E225" s="17" t="s">
        <v>396</v>
      </c>
      <c r="F225" s="17" t="s">
        <v>886</v>
      </c>
      <c r="G225" s="77" t="s">
        <v>982</v>
      </c>
      <c r="H225" s="77" t="s">
        <v>615</v>
      </c>
      <c r="I225" s="8" t="s">
        <v>53</v>
      </c>
      <c r="J225" s="8" t="s">
        <v>63</v>
      </c>
      <c r="K225" s="77" t="s">
        <v>121</v>
      </c>
      <c r="L225" s="17">
        <v>10</v>
      </c>
      <c r="M225" s="17" t="s">
        <v>983</v>
      </c>
      <c r="N225" s="23">
        <v>45118</v>
      </c>
      <c r="O225" s="18">
        <v>20232150093421</v>
      </c>
      <c r="P225" s="29">
        <v>45204</v>
      </c>
      <c r="Q225" s="18">
        <f t="shared" si="5"/>
        <v>62</v>
      </c>
      <c r="R225" s="18">
        <f>NETWORKDAYS(N225,P225,AL225:AO225:AP225:AQ225:AR225:AS225:AT225:AU225:AV225:AW225:AX225:AY225)</f>
        <v>63</v>
      </c>
      <c r="S225" s="30" t="s">
        <v>37</v>
      </c>
      <c r="T225" s="17" t="s">
        <v>984</v>
      </c>
      <c r="U225" s="26">
        <v>45167</v>
      </c>
      <c r="V225" s="17" t="s">
        <v>580</v>
      </c>
      <c r="W225" s="17"/>
      <c r="X225" s="17"/>
      <c r="Y225" s="17" t="s">
        <v>101</v>
      </c>
    </row>
    <row r="226" spans="1:25" ht="24" customHeight="1" x14ac:dyDescent="0.25">
      <c r="A226" s="17" t="s">
        <v>856</v>
      </c>
      <c r="B226" s="17" t="s">
        <v>376</v>
      </c>
      <c r="C226" s="8" t="s">
        <v>27</v>
      </c>
      <c r="D226" s="17" t="s">
        <v>985</v>
      </c>
      <c r="E226" s="8" t="s">
        <v>39</v>
      </c>
      <c r="F226" s="17" t="s">
        <v>30</v>
      </c>
      <c r="G226" s="77" t="s">
        <v>986</v>
      </c>
      <c r="H226" s="77" t="s">
        <v>247</v>
      </c>
      <c r="I226" s="8" t="s">
        <v>53</v>
      </c>
      <c r="J226" s="77" t="s">
        <v>77</v>
      </c>
      <c r="K226" s="77" t="s">
        <v>55</v>
      </c>
      <c r="L226" s="17">
        <v>15</v>
      </c>
      <c r="M226" s="17" t="s">
        <v>987</v>
      </c>
      <c r="N226" s="23">
        <v>45118</v>
      </c>
      <c r="O226" s="18"/>
      <c r="P226" s="29">
        <v>45204</v>
      </c>
      <c r="Q226" s="18">
        <f t="shared" si="5"/>
        <v>62</v>
      </c>
      <c r="R226" s="18">
        <f>NETWORKDAYS(N226,P226,AL226:AO226:AP226:AQ226:AR226:AS226:AT226:AU226:AV226:AW226:AX226:AY226)</f>
        <v>63</v>
      </c>
      <c r="S226" s="30" t="s">
        <v>37</v>
      </c>
      <c r="T226" s="17"/>
      <c r="U226" s="26"/>
      <c r="V226" s="17"/>
      <c r="W226" s="17"/>
      <c r="X226" s="17"/>
      <c r="Y226" s="17"/>
    </row>
    <row r="227" spans="1:25" ht="24" hidden="1" customHeight="1" x14ac:dyDescent="0.25">
      <c r="A227" s="17" t="s">
        <v>856</v>
      </c>
      <c r="B227" s="17" t="s">
        <v>376</v>
      </c>
      <c r="C227" s="17" t="s">
        <v>834</v>
      </c>
      <c r="D227" s="17" t="s">
        <v>988</v>
      </c>
      <c r="E227" s="17" t="s">
        <v>396</v>
      </c>
      <c r="F227" s="17" t="s">
        <v>881</v>
      </c>
      <c r="G227" s="77" t="s">
        <v>989</v>
      </c>
      <c r="H227" s="77" t="s">
        <v>990</v>
      </c>
      <c r="I227" s="8" t="s">
        <v>53</v>
      </c>
      <c r="J227" s="8" t="s">
        <v>94</v>
      </c>
      <c r="K227" s="77" t="s">
        <v>121</v>
      </c>
      <c r="L227" s="17">
        <v>10</v>
      </c>
      <c r="M227" s="17" t="s">
        <v>991</v>
      </c>
      <c r="N227" s="23">
        <v>45119</v>
      </c>
      <c r="O227" s="18" t="s">
        <v>69</v>
      </c>
      <c r="P227" s="24">
        <v>45128</v>
      </c>
      <c r="Q227" s="18">
        <f t="shared" si="5"/>
        <v>7</v>
      </c>
      <c r="R227" s="18">
        <f>NETWORKDAYS(N227,P227,AL227:AO227:AP227:AQ227:AR227:AS227:AT227:AU227:AV227:AW227:AX227:AY227)</f>
        <v>8</v>
      </c>
      <c r="S227" s="25" t="s">
        <v>65</v>
      </c>
      <c r="T227" s="17" t="s">
        <v>992</v>
      </c>
      <c r="U227" s="26" t="s">
        <v>69</v>
      </c>
      <c r="V227" s="17" t="s">
        <v>69</v>
      </c>
      <c r="W227" s="17" t="s">
        <v>68</v>
      </c>
      <c r="X227" s="17" t="s">
        <v>69</v>
      </c>
      <c r="Y227" s="17" t="s">
        <v>69</v>
      </c>
    </row>
    <row r="228" spans="1:25" ht="24" customHeight="1" x14ac:dyDescent="0.25">
      <c r="A228" s="17" t="s">
        <v>856</v>
      </c>
      <c r="B228" s="17" t="s">
        <v>376</v>
      </c>
      <c r="C228" s="8" t="s">
        <v>27</v>
      </c>
      <c r="D228" s="17" t="s">
        <v>993</v>
      </c>
      <c r="E228" s="8" t="s">
        <v>39</v>
      </c>
      <c r="F228" s="17" t="s">
        <v>40</v>
      </c>
      <c r="G228" s="77" t="s">
        <v>994</v>
      </c>
      <c r="H228" s="77" t="s">
        <v>247</v>
      </c>
      <c r="I228" s="8" t="s">
        <v>53</v>
      </c>
      <c r="J228" s="77" t="s">
        <v>77</v>
      </c>
      <c r="K228" s="77" t="s">
        <v>121</v>
      </c>
      <c r="L228" s="17">
        <v>10</v>
      </c>
      <c r="M228" s="17" t="s">
        <v>995</v>
      </c>
      <c r="N228" s="23">
        <v>45119</v>
      </c>
      <c r="O228" s="18"/>
      <c r="P228" s="29">
        <v>45204</v>
      </c>
      <c r="Q228" s="18">
        <f t="shared" si="5"/>
        <v>61</v>
      </c>
      <c r="R228" s="18">
        <f>NETWORKDAYS(N228,P228,AL228:AO228:AP228:AQ228:AR228:AS228:AT228:AU228:AV228:AW228:AX228:AY228)</f>
        <v>62</v>
      </c>
      <c r="S228" s="30" t="s">
        <v>37</v>
      </c>
      <c r="T228" s="17"/>
      <c r="U228" s="26"/>
      <c r="V228" s="17"/>
      <c r="W228" s="17"/>
      <c r="X228" s="17"/>
      <c r="Y228" s="17"/>
    </row>
    <row r="229" spans="1:25" ht="24" hidden="1" customHeight="1" x14ac:dyDescent="0.25">
      <c r="A229" s="17" t="s">
        <v>856</v>
      </c>
      <c r="B229" s="17" t="s">
        <v>376</v>
      </c>
      <c r="C229" s="17" t="s">
        <v>73</v>
      </c>
      <c r="D229" s="17" t="s">
        <v>996</v>
      </c>
      <c r="E229" s="17" t="s">
        <v>29</v>
      </c>
      <c r="F229" s="17" t="s">
        <v>794</v>
      </c>
      <c r="G229" s="77" t="s">
        <v>997</v>
      </c>
      <c r="H229" s="77" t="s">
        <v>859</v>
      </c>
      <c r="I229" s="8" t="s">
        <v>53</v>
      </c>
      <c r="J229" s="8" t="s">
        <v>54</v>
      </c>
      <c r="K229" s="77" t="s">
        <v>55</v>
      </c>
      <c r="L229" s="17">
        <v>15</v>
      </c>
      <c r="M229" s="17" t="s">
        <v>998</v>
      </c>
      <c r="N229" s="23">
        <v>45119</v>
      </c>
      <c r="O229" s="18">
        <v>20232110092021</v>
      </c>
      <c r="P229" s="24">
        <v>45135</v>
      </c>
      <c r="Q229" s="18">
        <f t="shared" si="5"/>
        <v>12</v>
      </c>
      <c r="R229" s="18">
        <f>NETWORKDAYS(N229,P229,AL229:AO229:AP229:AQ229:AR229:AS229:AT229:AU229:AV229:AW229:AX229:AY229)</f>
        <v>13</v>
      </c>
      <c r="S229" s="25" t="s">
        <v>65</v>
      </c>
      <c r="T229" s="17" t="s">
        <v>999</v>
      </c>
      <c r="U229" s="26">
        <v>45135</v>
      </c>
      <c r="V229" s="17" t="s">
        <v>67</v>
      </c>
      <c r="W229" s="17" t="s">
        <v>68</v>
      </c>
      <c r="X229" s="17" t="s">
        <v>69</v>
      </c>
      <c r="Y229" s="17" t="s">
        <v>69</v>
      </c>
    </row>
    <row r="230" spans="1:25" ht="24" hidden="1" customHeight="1" x14ac:dyDescent="0.25">
      <c r="A230" s="17" t="s">
        <v>856</v>
      </c>
      <c r="B230" s="17" t="s">
        <v>376</v>
      </c>
      <c r="C230" s="17" t="s">
        <v>360</v>
      </c>
      <c r="D230" s="17" t="s">
        <v>1000</v>
      </c>
      <c r="E230" s="27" t="s">
        <v>59</v>
      </c>
      <c r="F230" s="17" t="s">
        <v>794</v>
      </c>
      <c r="G230" s="77" t="s">
        <v>1001</v>
      </c>
      <c r="H230" s="77" t="s">
        <v>472</v>
      </c>
      <c r="I230" s="8" t="s">
        <v>53</v>
      </c>
      <c r="J230" s="8" t="s">
        <v>54</v>
      </c>
      <c r="K230" s="77" t="s">
        <v>121</v>
      </c>
      <c r="L230" s="17">
        <v>10</v>
      </c>
      <c r="M230" s="17" t="s">
        <v>1002</v>
      </c>
      <c r="N230" s="23">
        <v>45119</v>
      </c>
      <c r="O230" s="18" t="s">
        <v>1003</v>
      </c>
      <c r="P230" s="24">
        <v>45133</v>
      </c>
      <c r="Q230" s="18">
        <f t="shared" si="5"/>
        <v>10</v>
      </c>
      <c r="R230" s="18">
        <f>NETWORKDAYS(N230,P230,AL230:AO230:AP230:AQ230:AR230:AS230:AT230:AU230:AV230:AW230:AX230:AY230)</f>
        <v>11</v>
      </c>
      <c r="S230" s="25" t="s">
        <v>65</v>
      </c>
      <c r="T230" s="17" t="s">
        <v>1004</v>
      </c>
      <c r="U230" s="26">
        <v>45133</v>
      </c>
      <c r="V230" s="17" t="s">
        <v>67</v>
      </c>
      <c r="W230" s="17" t="s">
        <v>68</v>
      </c>
      <c r="X230" s="17" t="s">
        <v>69</v>
      </c>
      <c r="Y230" s="17" t="s">
        <v>69</v>
      </c>
    </row>
    <row r="231" spans="1:25" ht="24" hidden="1" customHeight="1" x14ac:dyDescent="0.25">
      <c r="A231" s="17" t="s">
        <v>856</v>
      </c>
      <c r="B231" s="17" t="s">
        <v>376</v>
      </c>
      <c r="C231" s="17" t="s">
        <v>1005</v>
      </c>
      <c r="D231" s="17" t="s">
        <v>1006</v>
      </c>
      <c r="E231" s="17" t="s">
        <v>396</v>
      </c>
      <c r="F231" s="17" t="s">
        <v>155</v>
      </c>
      <c r="G231" s="77" t="s">
        <v>1007</v>
      </c>
      <c r="H231" s="77" t="s">
        <v>859</v>
      </c>
      <c r="I231" s="8" t="s">
        <v>53</v>
      </c>
      <c r="J231" s="8" t="s">
        <v>54</v>
      </c>
      <c r="K231" s="77" t="s">
        <v>88</v>
      </c>
      <c r="L231" s="17">
        <v>15</v>
      </c>
      <c r="M231" s="17" t="s">
        <v>1008</v>
      </c>
      <c r="N231" s="23">
        <v>45119</v>
      </c>
      <c r="O231" s="18">
        <v>20232110091661</v>
      </c>
      <c r="P231" s="24">
        <v>45128</v>
      </c>
      <c r="Q231" s="18">
        <f t="shared" si="5"/>
        <v>7</v>
      </c>
      <c r="R231" s="18">
        <f>NETWORKDAYS(N231,P231,AL231:AO231:AP231:AQ231:AR231:AS231:AT231:AU231:AV231:AW231:AX231:AY231)</f>
        <v>8</v>
      </c>
      <c r="S231" s="25" t="s">
        <v>65</v>
      </c>
      <c r="T231" s="17" t="s">
        <v>1009</v>
      </c>
      <c r="U231" s="26">
        <v>45128</v>
      </c>
      <c r="V231" s="17" t="s">
        <v>67</v>
      </c>
      <c r="W231" s="17" t="s">
        <v>68</v>
      </c>
      <c r="X231" s="17" t="s">
        <v>69</v>
      </c>
      <c r="Y231" s="17" t="s">
        <v>69</v>
      </c>
    </row>
    <row r="232" spans="1:25" ht="24" hidden="1" customHeight="1" x14ac:dyDescent="0.25">
      <c r="A232" s="17" t="s">
        <v>856</v>
      </c>
      <c r="B232" s="17" t="s">
        <v>376</v>
      </c>
      <c r="C232" s="17" t="s">
        <v>264</v>
      </c>
      <c r="D232" s="17" t="s">
        <v>1010</v>
      </c>
      <c r="E232" s="17" t="s">
        <v>396</v>
      </c>
      <c r="F232" s="17" t="s">
        <v>794</v>
      </c>
      <c r="G232" s="77" t="s">
        <v>1011</v>
      </c>
      <c r="H232" s="77" t="s">
        <v>865</v>
      </c>
      <c r="I232" s="8" t="s">
        <v>53</v>
      </c>
      <c r="J232" s="8" t="s">
        <v>54</v>
      </c>
      <c r="K232" s="77" t="s">
        <v>55</v>
      </c>
      <c r="L232" s="17">
        <v>15</v>
      </c>
      <c r="M232" s="17" t="s">
        <v>1012</v>
      </c>
      <c r="N232" s="23">
        <v>45119</v>
      </c>
      <c r="O232" s="18">
        <v>20232110091961</v>
      </c>
      <c r="P232" s="24">
        <v>45135</v>
      </c>
      <c r="Q232" s="18">
        <f t="shared" si="5"/>
        <v>12</v>
      </c>
      <c r="R232" s="18">
        <f>NETWORKDAYS(N232,P232,AL232:AO232:AP232:AQ232:AR232:AS232:AT232:AU232:AV232:AW232:AX232:AY232)</f>
        <v>13</v>
      </c>
      <c r="S232" s="25" t="s">
        <v>65</v>
      </c>
      <c r="T232" s="17" t="s">
        <v>1013</v>
      </c>
      <c r="U232" s="26">
        <v>45135</v>
      </c>
      <c r="V232" s="17" t="s">
        <v>67</v>
      </c>
      <c r="W232" s="17" t="s">
        <v>68</v>
      </c>
      <c r="X232" s="17" t="s">
        <v>69</v>
      </c>
      <c r="Y232" s="17" t="s">
        <v>69</v>
      </c>
    </row>
    <row r="233" spans="1:25" ht="24" hidden="1" customHeight="1" x14ac:dyDescent="0.25">
      <c r="A233" s="17" t="s">
        <v>856</v>
      </c>
      <c r="B233" s="17" t="s">
        <v>376</v>
      </c>
      <c r="C233" s="17" t="s">
        <v>360</v>
      </c>
      <c r="D233" s="17" t="s">
        <v>1014</v>
      </c>
      <c r="E233" s="17" t="s">
        <v>29</v>
      </c>
      <c r="F233" s="17" t="s">
        <v>886</v>
      </c>
      <c r="G233" s="77" t="s">
        <v>1015</v>
      </c>
      <c r="H233" s="77" t="s">
        <v>225</v>
      </c>
      <c r="I233" s="8" t="s">
        <v>53</v>
      </c>
      <c r="J233" s="8" t="s">
        <v>63</v>
      </c>
      <c r="K233" s="77" t="s">
        <v>88</v>
      </c>
      <c r="L233" s="17">
        <v>15</v>
      </c>
      <c r="M233" s="17" t="s">
        <v>1016</v>
      </c>
      <c r="N233" s="23">
        <v>45120</v>
      </c>
      <c r="O233" s="18"/>
      <c r="P233" s="29">
        <v>45204</v>
      </c>
      <c r="Q233" s="18">
        <f t="shared" si="5"/>
        <v>60</v>
      </c>
      <c r="R233" s="18">
        <f>NETWORKDAYS(N233,P233,AL233:AO233:AP233:AQ233:AR233:AS233:AT233:AU233:AV233:AW233:AX233:AY233)</f>
        <v>61</v>
      </c>
      <c r="S233" s="30" t="s">
        <v>37</v>
      </c>
      <c r="T233" s="17"/>
      <c r="U233" s="26"/>
      <c r="V233" s="17"/>
      <c r="W233" s="17"/>
      <c r="X233" s="17"/>
      <c r="Y233" s="17"/>
    </row>
    <row r="234" spans="1:25" ht="24" customHeight="1" x14ac:dyDescent="0.25">
      <c r="A234" s="17" t="s">
        <v>856</v>
      </c>
      <c r="B234" s="17" t="s">
        <v>376</v>
      </c>
      <c r="C234" s="8" t="s">
        <v>27</v>
      </c>
      <c r="D234" s="17" t="s">
        <v>1017</v>
      </c>
      <c r="E234" s="8" t="s">
        <v>39</v>
      </c>
      <c r="F234" s="17" t="s">
        <v>794</v>
      </c>
      <c r="G234" s="77" t="s">
        <v>1018</v>
      </c>
      <c r="H234" s="77" t="s">
        <v>140</v>
      </c>
      <c r="I234" s="8" t="s">
        <v>53</v>
      </c>
      <c r="J234" s="8" t="s">
        <v>141</v>
      </c>
      <c r="K234" s="77" t="s">
        <v>45</v>
      </c>
      <c r="L234" s="17">
        <v>10</v>
      </c>
      <c r="M234" s="17" t="s">
        <v>1019</v>
      </c>
      <c r="N234" s="23">
        <v>45120</v>
      </c>
      <c r="O234" s="18"/>
      <c r="P234" s="29">
        <v>45204</v>
      </c>
      <c r="Q234" s="18">
        <f t="shared" si="5"/>
        <v>60</v>
      </c>
      <c r="R234" s="18">
        <f>NETWORKDAYS(N234,P234,AL234:AO234:AP234:AQ234:AR234:AS234:AT234:AU234:AV234:AW234:AX234:AY234)</f>
        <v>61</v>
      </c>
      <c r="S234" s="30" t="s">
        <v>37</v>
      </c>
      <c r="T234" s="17"/>
      <c r="U234" s="26"/>
      <c r="V234" s="17"/>
      <c r="W234" s="17"/>
      <c r="X234" s="17"/>
      <c r="Y234" s="17"/>
    </row>
    <row r="235" spans="1:25" ht="24" customHeight="1" x14ac:dyDescent="0.25">
      <c r="A235" s="17" t="s">
        <v>856</v>
      </c>
      <c r="B235" s="17" t="s">
        <v>376</v>
      </c>
      <c r="C235" s="8" t="s">
        <v>27</v>
      </c>
      <c r="D235" s="17" t="s">
        <v>1020</v>
      </c>
      <c r="E235" s="17" t="s">
        <v>29</v>
      </c>
      <c r="F235" s="17" t="s">
        <v>30</v>
      </c>
      <c r="G235" s="77" t="s">
        <v>826</v>
      </c>
      <c r="H235" s="82" t="s">
        <v>134</v>
      </c>
      <c r="I235" s="8" t="s">
        <v>53</v>
      </c>
      <c r="J235" s="82" t="s">
        <v>135</v>
      </c>
      <c r="K235" s="77" t="s">
        <v>55</v>
      </c>
      <c r="L235" s="17">
        <v>15</v>
      </c>
      <c r="M235" s="17" t="s">
        <v>1021</v>
      </c>
      <c r="N235" s="23">
        <v>45121</v>
      </c>
      <c r="O235" s="18">
        <v>20232120091671</v>
      </c>
      <c r="P235" s="29">
        <v>45204</v>
      </c>
      <c r="Q235" s="18">
        <f t="shared" si="5"/>
        <v>59</v>
      </c>
      <c r="R235" s="18">
        <f>NETWORKDAYS(N235,P235,AL235:AO235:AP235:AQ235:AR235:AS235:AT235:AU235:AV235:AW235:AX235:AY235)</f>
        <v>60</v>
      </c>
      <c r="S235" s="30" t="s">
        <v>37</v>
      </c>
      <c r="T235" s="17"/>
      <c r="U235" s="26"/>
      <c r="V235" s="17"/>
      <c r="W235" s="17"/>
      <c r="X235" s="17"/>
      <c r="Y235" s="17" t="s">
        <v>101</v>
      </c>
    </row>
    <row r="236" spans="1:25" ht="24" hidden="1" customHeight="1" x14ac:dyDescent="0.25">
      <c r="A236" s="17" t="s">
        <v>856</v>
      </c>
      <c r="B236" s="17" t="s">
        <v>376</v>
      </c>
      <c r="C236" s="17" t="s">
        <v>161</v>
      </c>
      <c r="D236" s="17" t="s">
        <v>1022</v>
      </c>
      <c r="E236" s="17" t="s">
        <v>396</v>
      </c>
      <c r="F236" s="17" t="s">
        <v>794</v>
      </c>
      <c r="G236" s="77" t="s">
        <v>1023</v>
      </c>
      <c r="H236" s="77" t="s">
        <v>859</v>
      </c>
      <c r="I236" s="8" t="s">
        <v>53</v>
      </c>
      <c r="J236" s="8" t="s">
        <v>54</v>
      </c>
      <c r="K236" s="77" t="s">
        <v>88</v>
      </c>
      <c r="L236" s="17">
        <v>15</v>
      </c>
      <c r="M236" s="17" t="s">
        <v>1024</v>
      </c>
      <c r="N236" s="23">
        <v>45121</v>
      </c>
      <c r="O236" s="18">
        <v>20232110092061</v>
      </c>
      <c r="P236" s="24">
        <v>45140</v>
      </c>
      <c r="Q236" s="18">
        <f t="shared" si="5"/>
        <v>13</v>
      </c>
      <c r="R236" s="18">
        <f>NETWORKDAYS(N236,P236,AL236:AO236:AP236:AQ236:AR236:AS236:AT236:AU236:AV236:AW236:AX236:AY236)</f>
        <v>14</v>
      </c>
      <c r="S236" s="25" t="s">
        <v>65</v>
      </c>
      <c r="T236" s="17" t="s">
        <v>1025</v>
      </c>
      <c r="U236" s="26">
        <v>45140</v>
      </c>
      <c r="V236" s="17" t="s">
        <v>67</v>
      </c>
      <c r="W236" s="17" t="s">
        <v>68</v>
      </c>
      <c r="X236" s="17" t="s">
        <v>69</v>
      </c>
      <c r="Y236" s="17" t="s">
        <v>69</v>
      </c>
    </row>
    <row r="237" spans="1:25" ht="24" hidden="1" customHeight="1" x14ac:dyDescent="0.25">
      <c r="A237" s="17" t="s">
        <v>856</v>
      </c>
      <c r="B237" s="17" t="s">
        <v>376</v>
      </c>
      <c r="C237" s="17" t="s">
        <v>57</v>
      </c>
      <c r="D237" s="17" t="s">
        <v>1026</v>
      </c>
      <c r="E237" s="27" t="s">
        <v>59</v>
      </c>
      <c r="F237" s="17" t="s">
        <v>886</v>
      </c>
      <c r="G237" s="77" t="s">
        <v>1027</v>
      </c>
      <c r="H237" s="77" t="s">
        <v>225</v>
      </c>
      <c r="I237" s="8" t="s">
        <v>53</v>
      </c>
      <c r="J237" s="8" t="s">
        <v>63</v>
      </c>
      <c r="K237" s="77" t="s">
        <v>88</v>
      </c>
      <c r="L237" s="17">
        <v>15</v>
      </c>
      <c r="M237" s="17" t="s">
        <v>1028</v>
      </c>
      <c r="N237" s="23">
        <v>45121</v>
      </c>
      <c r="O237" s="18">
        <v>20232150093421</v>
      </c>
      <c r="P237" s="24">
        <v>45167</v>
      </c>
      <c r="Q237" s="18">
        <f t="shared" si="5"/>
        <v>32</v>
      </c>
      <c r="R237" s="18">
        <f>NETWORKDAYS(N237,P237,AL237:AO237:AP237:AQ237:AR237:AS237:AT237:AU237:AV237:AW237:AX237:AY237)</f>
        <v>33</v>
      </c>
      <c r="S237" s="28" t="s">
        <v>430</v>
      </c>
      <c r="T237" s="17" t="s">
        <v>1029</v>
      </c>
      <c r="U237" s="26">
        <v>45167</v>
      </c>
      <c r="V237" s="17" t="s">
        <v>67</v>
      </c>
      <c r="W237" s="17" t="s">
        <v>68</v>
      </c>
      <c r="X237" s="17" t="s">
        <v>69</v>
      </c>
      <c r="Y237" s="17"/>
    </row>
    <row r="238" spans="1:25" ht="24" hidden="1" customHeight="1" x14ac:dyDescent="0.25">
      <c r="A238" s="17" t="s">
        <v>856</v>
      </c>
      <c r="B238" s="17" t="s">
        <v>376</v>
      </c>
      <c r="C238" s="17" t="s">
        <v>127</v>
      </c>
      <c r="D238" s="17" t="s">
        <v>1030</v>
      </c>
      <c r="E238" s="27" t="s">
        <v>59</v>
      </c>
      <c r="F238" s="17" t="s">
        <v>155</v>
      </c>
      <c r="G238" s="77" t="s">
        <v>1031</v>
      </c>
      <c r="H238" s="77" t="s">
        <v>859</v>
      </c>
      <c r="I238" s="8" t="s">
        <v>53</v>
      </c>
      <c r="J238" s="8" t="s">
        <v>54</v>
      </c>
      <c r="K238" s="77" t="s">
        <v>55</v>
      </c>
      <c r="L238" s="18">
        <v>15</v>
      </c>
      <c r="M238" s="17" t="s">
        <v>1032</v>
      </c>
      <c r="N238" s="23">
        <v>45121</v>
      </c>
      <c r="O238" s="18">
        <v>20232110091701</v>
      </c>
      <c r="P238" s="29">
        <v>45204</v>
      </c>
      <c r="Q238" s="18">
        <f t="shared" si="5"/>
        <v>59</v>
      </c>
      <c r="R238" s="18">
        <f>NETWORKDAYS(N238,P238,AL238:AO238:AP238:AQ238:AR238:AS238:AT238:AU238:AV238:AW238:AX238:AY238)</f>
        <v>60</v>
      </c>
      <c r="S238" s="30" t="s">
        <v>37</v>
      </c>
      <c r="T238" s="17" t="s">
        <v>1033</v>
      </c>
      <c r="U238" s="26">
        <v>45133</v>
      </c>
      <c r="V238" s="17" t="s">
        <v>67</v>
      </c>
      <c r="W238" s="17" t="s">
        <v>69</v>
      </c>
      <c r="X238" s="17" t="s">
        <v>69</v>
      </c>
      <c r="Y238" s="17" t="s">
        <v>101</v>
      </c>
    </row>
    <row r="239" spans="1:25" ht="24" hidden="1" customHeight="1" x14ac:dyDescent="0.25">
      <c r="A239" s="17" t="s">
        <v>856</v>
      </c>
      <c r="B239" s="17" t="s">
        <v>376</v>
      </c>
      <c r="C239" s="17" t="s">
        <v>73</v>
      </c>
      <c r="D239" s="17" t="s">
        <v>1034</v>
      </c>
      <c r="E239" s="17" t="s">
        <v>29</v>
      </c>
      <c r="F239" s="17" t="s">
        <v>30</v>
      </c>
      <c r="G239" s="77" t="s">
        <v>1035</v>
      </c>
      <c r="H239" s="77" t="s">
        <v>1036</v>
      </c>
      <c r="I239" s="8" t="s">
        <v>43</v>
      </c>
      <c r="J239" s="8" t="s">
        <v>34</v>
      </c>
      <c r="K239" s="77" t="s">
        <v>55</v>
      </c>
      <c r="L239" s="17">
        <v>15</v>
      </c>
      <c r="M239" s="17" t="s">
        <v>1037</v>
      </c>
      <c r="N239" s="23">
        <v>45124</v>
      </c>
      <c r="O239" s="18">
        <v>20233140092081</v>
      </c>
      <c r="P239" s="24">
        <v>45138</v>
      </c>
      <c r="Q239" s="18">
        <f t="shared" si="5"/>
        <v>10</v>
      </c>
      <c r="R239" s="18">
        <f>NETWORKDAYS(N239,P239,AL239:AO239:AP239:AQ239:AR239:AS239:AT239:AU239:AV239:AW239:AX239:AY239)</f>
        <v>11</v>
      </c>
      <c r="S239" s="25" t="s">
        <v>65</v>
      </c>
      <c r="T239" s="17" t="s">
        <v>1038</v>
      </c>
      <c r="U239" s="26">
        <v>45138</v>
      </c>
      <c r="V239" s="17" t="s">
        <v>67</v>
      </c>
      <c r="W239" s="17" t="s">
        <v>68</v>
      </c>
      <c r="X239" s="17" t="s">
        <v>69</v>
      </c>
      <c r="Y239" s="17" t="s">
        <v>69</v>
      </c>
    </row>
    <row r="240" spans="1:25" ht="24" hidden="1" customHeight="1" x14ac:dyDescent="0.25">
      <c r="A240" s="17" t="s">
        <v>856</v>
      </c>
      <c r="B240" s="17" t="s">
        <v>376</v>
      </c>
      <c r="C240" s="17" t="s">
        <v>73</v>
      </c>
      <c r="D240" s="17" t="s">
        <v>1039</v>
      </c>
      <c r="E240" s="17" t="s">
        <v>29</v>
      </c>
      <c r="F240" s="17" t="s">
        <v>794</v>
      </c>
      <c r="G240" s="77" t="s">
        <v>1040</v>
      </c>
      <c r="H240" s="77" t="s">
        <v>1041</v>
      </c>
      <c r="I240" s="8" t="s">
        <v>53</v>
      </c>
      <c r="J240" s="8" t="s">
        <v>94</v>
      </c>
      <c r="K240" s="77" t="s">
        <v>55</v>
      </c>
      <c r="L240" s="17">
        <v>15</v>
      </c>
      <c r="M240" s="17" t="s">
        <v>1042</v>
      </c>
      <c r="N240" s="23">
        <v>45124</v>
      </c>
      <c r="O240" s="18" t="s">
        <v>69</v>
      </c>
      <c r="P240" s="24">
        <v>45148</v>
      </c>
      <c r="Q240" s="18">
        <f t="shared" si="5"/>
        <v>18</v>
      </c>
      <c r="R240" s="18">
        <f>NETWORKDAYS(N240,P240,AL240:AO240:AP240:AQ240:AR240:AS240:AT240:AU240:AV240:AW240:AX240:AY240)</f>
        <v>19</v>
      </c>
      <c r="S240" s="28" t="s">
        <v>430</v>
      </c>
      <c r="T240" s="17" t="s">
        <v>1043</v>
      </c>
      <c r="U240" s="26" t="s">
        <v>69</v>
      </c>
      <c r="V240" s="17" t="s">
        <v>69</v>
      </c>
      <c r="W240" s="17" t="s">
        <v>68</v>
      </c>
      <c r="X240" s="17" t="s">
        <v>69</v>
      </c>
      <c r="Y240" s="17" t="s">
        <v>97</v>
      </c>
    </row>
    <row r="241" spans="1:25" ht="24" hidden="1" customHeight="1" x14ac:dyDescent="0.25">
      <c r="A241" s="17" t="s">
        <v>856</v>
      </c>
      <c r="B241" s="17" t="s">
        <v>376</v>
      </c>
      <c r="C241" s="17" t="s">
        <v>48</v>
      </c>
      <c r="D241" s="17" t="s">
        <v>1044</v>
      </c>
      <c r="E241" s="27" t="s">
        <v>59</v>
      </c>
      <c r="F241" s="17" t="s">
        <v>794</v>
      </c>
      <c r="G241" s="77" t="s">
        <v>1045</v>
      </c>
      <c r="H241" s="77" t="s">
        <v>472</v>
      </c>
      <c r="I241" s="8" t="s">
        <v>53</v>
      </c>
      <c r="J241" s="8" t="s">
        <v>54</v>
      </c>
      <c r="K241" s="77" t="s">
        <v>55</v>
      </c>
      <c r="L241" s="17">
        <v>15</v>
      </c>
      <c r="M241" s="17" t="s">
        <v>1046</v>
      </c>
      <c r="N241" s="23">
        <v>45124</v>
      </c>
      <c r="O241" s="18" t="s">
        <v>1047</v>
      </c>
      <c r="P241" s="24">
        <v>45153</v>
      </c>
      <c r="Q241" s="18">
        <f t="shared" si="5"/>
        <v>21</v>
      </c>
      <c r="R241" s="18">
        <f>NETWORKDAYS(N241,P241,AL241:AO241:AP241:AQ241:AR241:AS241:AT241:AU241:AV241:AW241:AX241:AY241)</f>
        <v>22</v>
      </c>
      <c r="S241" s="28" t="s">
        <v>430</v>
      </c>
      <c r="T241" s="17" t="s">
        <v>1048</v>
      </c>
      <c r="U241" s="26">
        <v>45153</v>
      </c>
      <c r="V241" s="17" t="s">
        <v>67</v>
      </c>
      <c r="W241" s="17" t="s">
        <v>68</v>
      </c>
      <c r="X241" s="17" t="s">
        <v>69</v>
      </c>
      <c r="Y241" s="17" t="s">
        <v>69</v>
      </c>
    </row>
    <row r="242" spans="1:25" ht="24" customHeight="1" x14ac:dyDescent="0.25">
      <c r="A242" s="17" t="s">
        <v>856</v>
      </c>
      <c r="B242" s="17" t="s">
        <v>376</v>
      </c>
      <c r="C242" s="8" t="s">
        <v>27</v>
      </c>
      <c r="D242" s="17" t="s">
        <v>1049</v>
      </c>
      <c r="E242" s="8" t="s">
        <v>39</v>
      </c>
      <c r="F242" s="17" t="s">
        <v>40</v>
      </c>
      <c r="G242" s="77" t="s">
        <v>1050</v>
      </c>
      <c r="H242" s="77" t="s">
        <v>140</v>
      </c>
      <c r="I242" s="8" t="s">
        <v>33</v>
      </c>
      <c r="J242" s="17" t="s">
        <v>33</v>
      </c>
      <c r="K242" s="77" t="s">
        <v>45</v>
      </c>
      <c r="L242" s="17">
        <v>10</v>
      </c>
      <c r="M242" s="17" t="s">
        <v>1051</v>
      </c>
      <c r="N242" s="23">
        <v>45124</v>
      </c>
      <c r="O242" s="18"/>
      <c r="P242" s="29">
        <v>45204</v>
      </c>
      <c r="Q242" s="18">
        <f t="shared" si="5"/>
        <v>58</v>
      </c>
      <c r="R242" s="18">
        <f>NETWORKDAYS(N242,P242,AL242:AO242:AP242:AQ242:AR242:AS242:AT242:AU242:AV242:AW242:AX242:AY242)</f>
        <v>59</v>
      </c>
      <c r="S242" s="30" t="s">
        <v>37</v>
      </c>
      <c r="T242" s="17"/>
      <c r="U242" s="26"/>
      <c r="V242" s="17"/>
      <c r="W242" s="17"/>
      <c r="X242" s="17"/>
      <c r="Y242" s="17"/>
    </row>
    <row r="243" spans="1:25" ht="24" hidden="1" customHeight="1" x14ac:dyDescent="0.25">
      <c r="A243" s="17" t="s">
        <v>856</v>
      </c>
      <c r="B243" s="17" t="s">
        <v>376</v>
      </c>
      <c r="C243" s="17" t="s">
        <v>57</v>
      </c>
      <c r="D243" s="17" t="s">
        <v>515</v>
      </c>
      <c r="E243" s="17" t="s">
        <v>396</v>
      </c>
      <c r="F243" s="17" t="s">
        <v>886</v>
      </c>
      <c r="G243" s="77" t="s">
        <v>228</v>
      </c>
      <c r="H243" s="77" t="s">
        <v>615</v>
      </c>
      <c r="I243" s="8" t="s">
        <v>53</v>
      </c>
      <c r="J243" s="8" t="s">
        <v>63</v>
      </c>
      <c r="K243" s="77" t="s">
        <v>55</v>
      </c>
      <c r="L243" s="17" t="s">
        <v>1052</v>
      </c>
      <c r="M243" s="17" t="s">
        <v>1053</v>
      </c>
      <c r="N243" s="23">
        <v>45125</v>
      </c>
      <c r="O243" s="18" t="s">
        <v>1054</v>
      </c>
      <c r="P243" s="29">
        <v>45204</v>
      </c>
      <c r="Q243" s="18">
        <f t="shared" si="5"/>
        <v>57</v>
      </c>
      <c r="R243" s="18">
        <f>NETWORKDAYS(N243,P243,AL243:AO243:AP243:AQ243:AR243:AS243:AT243:AU243:AV243:AW243:AX243:AY243)</f>
        <v>58</v>
      </c>
      <c r="S243" s="30" t="s">
        <v>37</v>
      </c>
      <c r="T243" s="17" t="s">
        <v>1055</v>
      </c>
      <c r="U243" s="26">
        <v>45184</v>
      </c>
      <c r="V243" s="17" t="s">
        <v>580</v>
      </c>
      <c r="W243" s="17" t="s">
        <v>69</v>
      </c>
      <c r="X243" s="17" t="s">
        <v>69</v>
      </c>
      <c r="Y243" s="17" t="s">
        <v>1056</v>
      </c>
    </row>
    <row r="244" spans="1:25" ht="24" hidden="1" customHeight="1" x14ac:dyDescent="0.25">
      <c r="A244" s="17" t="s">
        <v>856</v>
      </c>
      <c r="B244" s="17" t="s">
        <v>376</v>
      </c>
      <c r="C244" s="17" t="s">
        <v>148</v>
      </c>
      <c r="D244" s="17" t="s">
        <v>1057</v>
      </c>
      <c r="E244" s="17" t="s">
        <v>396</v>
      </c>
      <c r="F244" s="17" t="s">
        <v>794</v>
      </c>
      <c r="G244" s="77" t="s">
        <v>1058</v>
      </c>
      <c r="H244" s="77" t="s">
        <v>859</v>
      </c>
      <c r="I244" s="8" t="s">
        <v>53</v>
      </c>
      <c r="J244" s="8" t="s">
        <v>54</v>
      </c>
      <c r="K244" s="77" t="s">
        <v>55</v>
      </c>
      <c r="L244" s="17">
        <v>15</v>
      </c>
      <c r="M244" s="17" t="s">
        <v>1059</v>
      </c>
      <c r="N244" s="23">
        <v>45125</v>
      </c>
      <c r="O244" s="18" t="s">
        <v>1060</v>
      </c>
      <c r="P244" s="24">
        <v>45133</v>
      </c>
      <c r="Q244" s="18">
        <f t="shared" si="5"/>
        <v>6</v>
      </c>
      <c r="R244" s="18">
        <f>NETWORKDAYS(N244,P244,AL244:AO244:AP244:AQ244:AR244:AS244:AT244:AU244:AV244:AW244:AX244:AY244)</f>
        <v>7</v>
      </c>
      <c r="S244" s="25" t="s">
        <v>65</v>
      </c>
      <c r="T244" s="17" t="s">
        <v>1061</v>
      </c>
      <c r="U244" s="26">
        <v>45133</v>
      </c>
      <c r="V244" s="17" t="s">
        <v>67</v>
      </c>
      <c r="W244" s="17" t="s">
        <v>68</v>
      </c>
      <c r="X244" s="17" t="s">
        <v>69</v>
      </c>
      <c r="Y244" s="17" t="s">
        <v>69</v>
      </c>
    </row>
    <row r="245" spans="1:25" ht="24" hidden="1" customHeight="1" x14ac:dyDescent="0.25">
      <c r="A245" s="17" t="s">
        <v>856</v>
      </c>
      <c r="B245" s="17" t="s">
        <v>376</v>
      </c>
      <c r="C245" s="17" t="s">
        <v>203</v>
      </c>
      <c r="D245" s="17" t="s">
        <v>1062</v>
      </c>
      <c r="E245" s="17" t="s">
        <v>396</v>
      </c>
      <c r="F245" s="17" t="s">
        <v>794</v>
      </c>
      <c r="G245" s="77" t="s">
        <v>1063</v>
      </c>
      <c r="H245" s="77" t="s">
        <v>859</v>
      </c>
      <c r="I245" s="8" t="s">
        <v>53</v>
      </c>
      <c r="J245" s="8" t="s">
        <v>54</v>
      </c>
      <c r="K245" s="77" t="s">
        <v>145</v>
      </c>
      <c r="L245" s="17">
        <v>30</v>
      </c>
      <c r="M245" s="17" t="s">
        <v>1064</v>
      </c>
      <c r="N245" s="23">
        <v>45125</v>
      </c>
      <c r="O245" s="18">
        <v>20232110091971</v>
      </c>
      <c r="P245" s="24">
        <v>45135</v>
      </c>
      <c r="Q245" s="18">
        <f t="shared" si="5"/>
        <v>8</v>
      </c>
      <c r="R245" s="18">
        <f>NETWORKDAYS(N245,P245,AL245:AO245:AP245:AQ245:AR245:AS245:AT245:AU245:AV245:AW245:AX245:AY245)</f>
        <v>9</v>
      </c>
      <c r="S245" s="25" t="s">
        <v>65</v>
      </c>
      <c r="T245" s="17" t="s">
        <v>1065</v>
      </c>
      <c r="U245" s="26">
        <v>45135</v>
      </c>
      <c r="V245" s="17" t="s">
        <v>67</v>
      </c>
      <c r="W245" s="17" t="s">
        <v>68</v>
      </c>
      <c r="X245" s="17" t="s">
        <v>69</v>
      </c>
      <c r="Y245" s="17" t="s">
        <v>69</v>
      </c>
    </row>
    <row r="246" spans="1:25" ht="24" customHeight="1" x14ac:dyDescent="0.25">
      <c r="A246" s="17" t="s">
        <v>856</v>
      </c>
      <c r="B246" s="17" t="s">
        <v>376</v>
      </c>
      <c r="C246" s="8" t="s">
        <v>27</v>
      </c>
      <c r="D246" s="17" t="s">
        <v>825</v>
      </c>
      <c r="E246" s="8" t="s">
        <v>39</v>
      </c>
      <c r="F246" s="17" t="s">
        <v>794</v>
      </c>
      <c r="G246" s="77" t="s">
        <v>228</v>
      </c>
      <c r="H246" s="77" t="s">
        <v>865</v>
      </c>
      <c r="I246" s="8" t="s">
        <v>53</v>
      </c>
      <c r="J246" s="8" t="s">
        <v>54</v>
      </c>
      <c r="K246" s="77" t="s">
        <v>703</v>
      </c>
      <c r="L246" s="17">
        <v>5</v>
      </c>
      <c r="M246" s="17" t="s">
        <v>1066</v>
      </c>
      <c r="N246" s="23">
        <v>45125</v>
      </c>
      <c r="O246" s="18">
        <v>20232110092041</v>
      </c>
      <c r="P246" s="24">
        <v>45135</v>
      </c>
      <c r="Q246" s="18">
        <f t="shared" si="5"/>
        <v>8</v>
      </c>
      <c r="R246" s="18">
        <f>NETWORKDAYS(N246,P246,AL246:AO246:AP246:AQ246:AR246:AS246:AT246:AU246:AV246:AW246:AX246:AY246)</f>
        <v>9</v>
      </c>
      <c r="S246" s="28" t="s">
        <v>430</v>
      </c>
      <c r="T246" s="17" t="s">
        <v>1067</v>
      </c>
      <c r="U246" s="26">
        <v>45135</v>
      </c>
      <c r="V246" s="17" t="s">
        <v>67</v>
      </c>
      <c r="W246" s="17" t="s">
        <v>68</v>
      </c>
      <c r="X246" s="17" t="s">
        <v>69</v>
      </c>
      <c r="Y246" s="17" t="s">
        <v>69</v>
      </c>
    </row>
    <row r="247" spans="1:25" ht="24" customHeight="1" x14ac:dyDescent="0.25">
      <c r="A247" s="17" t="s">
        <v>856</v>
      </c>
      <c r="B247" s="17" t="s">
        <v>376</v>
      </c>
      <c r="C247" s="8" t="s">
        <v>27</v>
      </c>
      <c r="D247" s="17" t="s">
        <v>1068</v>
      </c>
      <c r="E247" s="17" t="s">
        <v>80</v>
      </c>
      <c r="F247" s="17" t="s">
        <v>794</v>
      </c>
      <c r="G247" s="77" t="s">
        <v>1069</v>
      </c>
      <c r="H247" s="77" t="s">
        <v>865</v>
      </c>
      <c r="I247" s="8" t="s">
        <v>53</v>
      </c>
      <c r="J247" s="8" t="s">
        <v>54</v>
      </c>
      <c r="K247" s="77" t="s">
        <v>55</v>
      </c>
      <c r="L247" s="17">
        <v>15</v>
      </c>
      <c r="M247" s="17" t="s">
        <v>1070</v>
      </c>
      <c r="N247" s="23">
        <v>45126</v>
      </c>
      <c r="O247" s="18">
        <v>20232110091901</v>
      </c>
      <c r="P247" s="24">
        <v>45134</v>
      </c>
      <c r="Q247" s="18">
        <f t="shared" si="5"/>
        <v>6</v>
      </c>
      <c r="R247" s="18">
        <f>NETWORKDAYS(N247,P247,AL247:AO247:AP247:AQ247:AR247:AS247:AT247:AU247:AV247:AW247:AX247:AY247)</f>
        <v>7</v>
      </c>
      <c r="S247" s="25" t="s">
        <v>65</v>
      </c>
      <c r="T247" s="17" t="s">
        <v>1071</v>
      </c>
      <c r="U247" s="26">
        <v>45134</v>
      </c>
      <c r="V247" s="17" t="s">
        <v>67</v>
      </c>
      <c r="W247" s="17" t="s">
        <v>68</v>
      </c>
      <c r="X247" s="17" t="s">
        <v>69</v>
      </c>
      <c r="Y247" s="17" t="s">
        <v>69</v>
      </c>
    </row>
    <row r="248" spans="1:25" ht="24" hidden="1" customHeight="1" x14ac:dyDescent="0.25">
      <c r="A248" s="17" t="s">
        <v>856</v>
      </c>
      <c r="B248" s="17" t="s">
        <v>376</v>
      </c>
      <c r="C248" s="17" t="s">
        <v>73</v>
      </c>
      <c r="D248" s="17" t="s">
        <v>1072</v>
      </c>
      <c r="E248" s="17" t="s">
        <v>29</v>
      </c>
      <c r="F248" s="17" t="s">
        <v>794</v>
      </c>
      <c r="G248" s="77" t="s">
        <v>1073</v>
      </c>
      <c r="H248" s="77" t="s">
        <v>990</v>
      </c>
      <c r="I248" s="8" t="s">
        <v>53</v>
      </c>
      <c r="J248" s="8" t="s">
        <v>94</v>
      </c>
      <c r="K248" s="77" t="s">
        <v>88</v>
      </c>
      <c r="L248" s="17">
        <v>15</v>
      </c>
      <c r="M248" s="17" t="s">
        <v>1074</v>
      </c>
      <c r="N248" s="23">
        <v>45126</v>
      </c>
      <c r="O248" s="18" t="s">
        <v>69</v>
      </c>
      <c r="P248" s="24">
        <v>45134</v>
      </c>
      <c r="Q248" s="18">
        <f t="shared" si="5"/>
        <v>6</v>
      </c>
      <c r="R248" s="18">
        <f>NETWORKDAYS(N248,P248,AL248:AO248:AP248:AQ248:AR248:AS248:AT248:AU248:AV248:AW248:AX248:AY248)</f>
        <v>7</v>
      </c>
      <c r="S248" s="25" t="s">
        <v>65</v>
      </c>
      <c r="T248" s="17" t="s">
        <v>1075</v>
      </c>
      <c r="U248" s="26" t="s">
        <v>69</v>
      </c>
      <c r="V248" s="17" t="s">
        <v>69</v>
      </c>
      <c r="W248" s="17" t="s">
        <v>68</v>
      </c>
      <c r="X248" s="17" t="s">
        <v>69</v>
      </c>
      <c r="Y248" s="17" t="s">
        <v>97</v>
      </c>
    </row>
    <row r="249" spans="1:25" ht="24" hidden="1" customHeight="1" x14ac:dyDescent="0.25">
      <c r="A249" s="17" t="s">
        <v>856</v>
      </c>
      <c r="B249" s="17" t="s">
        <v>376</v>
      </c>
      <c r="C249" s="17" t="s">
        <v>148</v>
      </c>
      <c r="D249" s="17" t="s">
        <v>1057</v>
      </c>
      <c r="E249" s="17" t="s">
        <v>396</v>
      </c>
      <c r="F249" s="17" t="s">
        <v>794</v>
      </c>
      <c r="G249" s="77" t="s">
        <v>1076</v>
      </c>
      <c r="H249" s="77" t="s">
        <v>859</v>
      </c>
      <c r="I249" s="8" t="s">
        <v>53</v>
      </c>
      <c r="J249" s="8" t="s">
        <v>54</v>
      </c>
      <c r="K249" s="77" t="s">
        <v>145</v>
      </c>
      <c r="L249" s="17">
        <v>30</v>
      </c>
      <c r="M249" s="17" t="s">
        <v>1077</v>
      </c>
      <c r="N249" s="23">
        <v>45126</v>
      </c>
      <c r="O249" s="18">
        <v>20232110092191</v>
      </c>
      <c r="P249" s="24">
        <v>45140</v>
      </c>
      <c r="Q249" s="18">
        <f t="shared" si="5"/>
        <v>10</v>
      </c>
      <c r="R249" s="18">
        <f>NETWORKDAYS(N249,P249,AL249:AO249:AP249:AQ249:AR249:AS249:AT249:AU249:AV249:AW249:AX249:AY249)</f>
        <v>11</v>
      </c>
      <c r="S249" s="25" t="s">
        <v>65</v>
      </c>
      <c r="T249" s="17" t="s">
        <v>1078</v>
      </c>
      <c r="U249" s="26">
        <v>45148</v>
      </c>
      <c r="V249" s="17" t="s">
        <v>67</v>
      </c>
      <c r="W249" s="17" t="s">
        <v>68</v>
      </c>
      <c r="X249" s="17" t="s">
        <v>69</v>
      </c>
      <c r="Y249" s="17" t="s">
        <v>69</v>
      </c>
    </row>
    <row r="250" spans="1:25" ht="24" customHeight="1" x14ac:dyDescent="0.25">
      <c r="A250" s="17" t="s">
        <v>856</v>
      </c>
      <c r="B250" s="17" t="s">
        <v>376</v>
      </c>
      <c r="C250" s="8" t="s">
        <v>27</v>
      </c>
      <c r="D250" s="17" t="s">
        <v>1079</v>
      </c>
      <c r="E250" s="17" t="s">
        <v>29</v>
      </c>
      <c r="F250" s="17" t="s">
        <v>794</v>
      </c>
      <c r="G250" s="77" t="s">
        <v>1080</v>
      </c>
      <c r="H250" s="77" t="s">
        <v>865</v>
      </c>
      <c r="I250" s="8" t="s">
        <v>53</v>
      </c>
      <c r="J250" s="8" t="s">
        <v>54</v>
      </c>
      <c r="K250" s="77" t="s">
        <v>55</v>
      </c>
      <c r="L250" s="17">
        <v>15</v>
      </c>
      <c r="M250" s="17" t="s">
        <v>1081</v>
      </c>
      <c r="N250" s="23">
        <v>45126</v>
      </c>
      <c r="O250" s="18">
        <v>20232110091841</v>
      </c>
      <c r="P250" s="24">
        <v>45134</v>
      </c>
      <c r="Q250" s="18">
        <f t="shared" si="5"/>
        <v>6</v>
      </c>
      <c r="R250" s="18">
        <f>NETWORKDAYS(N250,P250,AL250:AO250:AP250:AQ250:AR250:AS250:AT250:AU250:AV250:AW250:AX250:AY250)</f>
        <v>7</v>
      </c>
      <c r="S250" s="25" t="s">
        <v>65</v>
      </c>
      <c r="T250" s="17" t="s">
        <v>1082</v>
      </c>
      <c r="U250" s="26">
        <v>45134</v>
      </c>
      <c r="V250" s="17" t="s">
        <v>67</v>
      </c>
      <c r="W250" s="17" t="s">
        <v>68</v>
      </c>
      <c r="X250" s="17" t="s">
        <v>69</v>
      </c>
      <c r="Y250" s="17" t="s">
        <v>69</v>
      </c>
    </row>
    <row r="251" spans="1:25" ht="24" customHeight="1" x14ac:dyDescent="0.25">
      <c r="A251" s="17" t="s">
        <v>856</v>
      </c>
      <c r="B251" s="17" t="s">
        <v>376</v>
      </c>
      <c r="C251" s="8" t="s">
        <v>27</v>
      </c>
      <c r="D251" s="17" t="s">
        <v>1083</v>
      </c>
      <c r="E251" s="8" t="s">
        <v>39</v>
      </c>
      <c r="F251" s="17" t="s">
        <v>794</v>
      </c>
      <c r="G251" s="77" t="s">
        <v>1084</v>
      </c>
      <c r="H251" s="77" t="s">
        <v>140</v>
      </c>
      <c r="I251" s="8" t="s">
        <v>43</v>
      </c>
      <c r="J251" s="8" t="s">
        <v>141</v>
      </c>
      <c r="K251" s="77" t="s">
        <v>45</v>
      </c>
      <c r="L251" s="17">
        <v>10</v>
      </c>
      <c r="M251" s="17" t="s">
        <v>1085</v>
      </c>
      <c r="N251" s="23">
        <v>45126</v>
      </c>
      <c r="O251" s="18"/>
      <c r="P251" s="29">
        <v>45204</v>
      </c>
      <c r="Q251" s="18">
        <f t="shared" si="5"/>
        <v>56</v>
      </c>
      <c r="R251" s="18">
        <f>NETWORKDAYS(N251,P251,AL251:AO251:AP251:AQ251:AR251:AS251:AT251:AU251:AV251:AW251:AX251:AY251)</f>
        <v>57</v>
      </c>
      <c r="S251" s="30" t="s">
        <v>37</v>
      </c>
      <c r="T251" s="17"/>
      <c r="U251" s="26"/>
      <c r="V251" s="17"/>
      <c r="W251" s="17"/>
      <c r="X251" s="17"/>
      <c r="Y251" s="17"/>
    </row>
    <row r="252" spans="1:25" ht="24" hidden="1" customHeight="1" x14ac:dyDescent="0.25">
      <c r="A252" s="17" t="s">
        <v>856</v>
      </c>
      <c r="B252" s="17" t="s">
        <v>376</v>
      </c>
      <c r="C252" s="17" t="s">
        <v>165</v>
      </c>
      <c r="D252" s="17" t="s">
        <v>1086</v>
      </c>
      <c r="E252" s="17" t="s">
        <v>29</v>
      </c>
      <c r="F252" s="17" t="s">
        <v>794</v>
      </c>
      <c r="G252" s="77" t="s">
        <v>1087</v>
      </c>
      <c r="H252" s="77" t="s">
        <v>472</v>
      </c>
      <c r="I252" s="8" t="s">
        <v>53</v>
      </c>
      <c r="J252" s="8" t="s">
        <v>54</v>
      </c>
      <c r="K252" s="77" t="s">
        <v>55</v>
      </c>
      <c r="L252" s="17">
        <v>15</v>
      </c>
      <c r="M252" s="17" t="s">
        <v>1088</v>
      </c>
      <c r="N252" s="23">
        <v>45126</v>
      </c>
      <c r="O252" s="18" t="s">
        <v>1089</v>
      </c>
      <c r="P252" s="24">
        <v>45142</v>
      </c>
      <c r="Q252" s="18">
        <f t="shared" si="5"/>
        <v>12</v>
      </c>
      <c r="R252" s="18">
        <f>NETWORKDAYS(N252,P252,AL252:AO252:AP252:AQ252:AR252:AS252:AT252:AU252:AV252:AW252:AX252:AY252)</f>
        <v>13</v>
      </c>
      <c r="S252" s="25" t="s">
        <v>65</v>
      </c>
      <c r="T252" s="17" t="s">
        <v>1090</v>
      </c>
      <c r="U252" s="26">
        <v>45142</v>
      </c>
      <c r="V252" s="17" t="s">
        <v>67</v>
      </c>
      <c r="W252" s="17" t="s">
        <v>68</v>
      </c>
      <c r="X252" s="17" t="s">
        <v>69</v>
      </c>
      <c r="Y252" s="17" t="s">
        <v>69</v>
      </c>
    </row>
    <row r="253" spans="1:25" ht="24" hidden="1" customHeight="1" x14ac:dyDescent="0.25">
      <c r="A253" s="17" t="s">
        <v>856</v>
      </c>
      <c r="B253" s="17" t="s">
        <v>376</v>
      </c>
      <c r="C253" s="17" t="s">
        <v>165</v>
      </c>
      <c r="D253" s="17" t="s">
        <v>1091</v>
      </c>
      <c r="E253" s="17" t="s">
        <v>29</v>
      </c>
      <c r="F253" s="17" t="s">
        <v>886</v>
      </c>
      <c r="G253" s="77" t="s">
        <v>1092</v>
      </c>
      <c r="H253" s="77" t="s">
        <v>888</v>
      </c>
      <c r="I253" s="8" t="s">
        <v>53</v>
      </c>
      <c r="J253" s="8" t="s">
        <v>63</v>
      </c>
      <c r="K253" s="77" t="s">
        <v>55</v>
      </c>
      <c r="L253" s="17">
        <v>15</v>
      </c>
      <c r="M253" s="17" t="s">
        <v>1093</v>
      </c>
      <c r="N253" s="23">
        <v>45126</v>
      </c>
      <c r="O253" s="18"/>
      <c r="P253" s="24">
        <v>45177</v>
      </c>
      <c r="Q253" s="18">
        <f t="shared" si="5"/>
        <v>37</v>
      </c>
      <c r="R253" s="18">
        <f>NETWORKDAYS(N253,P253,AL253:AO253:AP253:AQ253:AR253:AS253:AT253:AU253:AV253:AW253:AX253:AY253)</f>
        <v>38</v>
      </c>
      <c r="S253" s="28" t="s">
        <v>430</v>
      </c>
      <c r="T253" s="17" t="s">
        <v>1094</v>
      </c>
      <c r="U253" s="26">
        <v>45177</v>
      </c>
      <c r="V253" s="17" t="s">
        <v>67</v>
      </c>
      <c r="W253" s="17" t="s">
        <v>68</v>
      </c>
      <c r="X253" s="17" t="s">
        <v>69</v>
      </c>
      <c r="Y253" s="17" t="s">
        <v>69</v>
      </c>
    </row>
    <row r="254" spans="1:25" ht="24" hidden="1" customHeight="1" x14ac:dyDescent="0.25">
      <c r="A254" s="17" t="s">
        <v>856</v>
      </c>
      <c r="B254" s="17" t="s">
        <v>376</v>
      </c>
      <c r="C254" s="17" t="s">
        <v>1095</v>
      </c>
      <c r="D254" s="17" t="s">
        <v>1096</v>
      </c>
      <c r="E254" s="27" t="s">
        <v>59</v>
      </c>
      <c r="F254" s="17" t="s">
        <v>886</v>
      </c>
      <c r="G254" s="77" t="s">
        <v>1097</v>
      </c>
      <c r="H254" s="77" t="s">
        <v>225</v>
      </c>
      <c r="I254" s="8" t="s">
        <v>53</v>
      </c>
      <c r="J254" s="8" t="s">
        <v>63</v>
      </c>
      <c r="K254" s="77" t="s">
        <v>121</v>
      </c>
      <c r="L254" s="17">
        <v>10</v>
      </c>
      <c r="M254" s="17" t="s">
        <v>1098</v>
      </c>
      <c r="N254" s="23">
        <v>45128</v>
      </c>
      <c r="O254" s="18"/>
      <c r="P254" s="29">
        <v>45204</v>
      </c>
      <c r="Q254" s="18">
        <f t="shared" si="5"/>
        <v>54</v>
      </c>
      <c r="R254" s="18">
        <f>NETWORKDAYS(N254,P254,AL254:AO254:AP254:AQ254:AR254:AS254:AT254:AU254:AV254:AW254:AX254:AY254)</f>
        <v>55</v>
      </c>
      <c r="S254" s="30" t="s">
        <v>37</v>
      </c>
      <c r="T254" s="17"/>
      <c r="U254" s="26"/>
      <c r="V254" s="17"/>
      <c r="W254" s="17"/>
      <c r="X254" s="17"/>
      <c r="Y254" s="17"/>
    </row>
    <row r="255" spans="1:25" ht="24" hidden="1" customHeight="1" x14ac:dyDescent="0.25">
      <c r="A255" s="17" t="s">
        <v>856</v>
      </c>
      <c r="B255" s="17" t="s">
        <v>376</v>
      </c>
      <c r="C255" s="17" t="s">
        <v>324</v>
      </c>
      <c r="D255" s="17" t="s">
        <v>1099</v>
      </c>
      <c r="E255" s="27" t="s">
        <v>59</v>
      </c>
      <c r="F255" s="17" t="s">
        <v>886</v>
      </c>
      <c r="G255" s="77" t="s">
        <v>1100</v>
      </c>
      <c r="H255" s="77" t="s">
        <v>615</v>
      </c>
      <c r="I255" s="8" t="s">
        <v>53</v>
      </c>
      <c r="J255" s="8" t="s">
        <v>63</v>
      </c>
      <c r="K255" s="77" t="s">
        <v>145</v>
      </c>
      <c r="L255" s="17">
        <v>30</v>
      </c>
      <c r="M255" s="17" t="s">
        <v>1101</v>
      </c>
      <c r="N255" s="23">
        <v>45128</v>
      </c>
      <c r="O255" s="18" t="s">
        <v>1102</v>
      </c>
      <c r="P255" s="29">
        <v>45204</v>
      </c>
      <c r="Q255" s="18">
        <f t="shared" si="5"/>
        <v>54</v>
      </c>
      <c r="R255" s="18">
        <f>NETWORKDAYS(N255,P255,AL255:AO255:AP255:AQ255:AR255:AS255:AT255:AU255:AV255:AW255:AX255:AY255)</f>
        <v>55</v>
      </c>
      <c r="S255" s="30" t="s">
        <v>37</v>
      </c>
      <c r="T255" s="17" t="s">
        <v>1103</v>
      </c>
      <c r="U255" s="26">
        <v>45190</v>
      </c>
      <c r="V255" s="17" t="s">
        <v>580</v>
      </c>
      <c r="W255" s="17"/>
      <c r="X255" s="17" t="s">
        <v>69</v>
      </c>
      <c r="Y255" s="17" t="s">
        <v>486</v>
      </c>
    </row>
    <row r="256" spans="1:25" ht="24" hidden="1" customHeight="1" x14ac:dyDescent="0.25">
      <c r="A256" s="17" t="s">
        <v>856</v>
      </c>
      <c r="B256" s="17" t="s">
        <v>376</v>
      </c>
      <c r="C256" s="17" t="s">
        <v>208</v>
      </c>
      <c r="D256" s="17" t="s">
        <v>1104</v>
      </c>
      <c r="E256" s="17" t="s">
        <v>29</v>
      </c>
      <c r="F256" s="17" t="s">
        <v>794</v>
      </c>
      <c r="G256" s="77" t="s">
        <v>1105</v>
      </c>
      <c r="H256" s="77" t="s">
        <v>615</v>
      </c>
      <c r="I256" s="8" t="s">
        <v>53</v>
      </c>
      <c r="J256" s="8" t="s">
        <v>63</v>
      </c>
      <c r="K256" s="77" t="s">
        <v>88</v>
      </c>
      <c r="L256" s="17">
        <v>15</v>
      </c>
      <c r="M256" s="17" t="s">
        <v>1106</v>
      </c>
      <c r="N256" s="23">
        <v>45128</v>
      </c>
      <c r="O256" s="18">
        <v>20232150095861</v>
      </c>
      <c r="P256" s="29">
        <v>45204</v>
      </c>
      <c r="Q256" s="18">
        <f t="shared" si="5"/>
        <v>54</v>
      </c>
      <c r="R256" s="18">
        <f>NETWORKDAYS(N256,P256,AL256:AO256:AP256:AQ256:AR256:AS256:AT256:AU256:AV256:AW256:AX256:AY256)</f>
        <v>55</v>
      </c>
      <c r="S256" s="30" t="s">
        <v>37</v>
      </c>
      <c r="T256" s="17" t="s">
        <v>1107</v>
      </c>
      <c r="U256" s="26">
        <v>45202</v>
      </c>
      <c r="V256" s="17" t="s">
        <v>580</v>
      </c>
      <c r="W256" s="17"/>
      <c r="X256" s="17" t="s">
        <v>69</v>
      </c>
      <c r="Y256" s="17" t="s">
        <v>486</v>
      </c>
    </row>
    <row r="257" spans="1:25" ht="24" hidden="1" customHeight="1" x14ac:dyDescent="0.25">
      <c r="A257" s="17" t="s">
        <v>856</v>
      </c>
      <c r="B257" s="17" t="s">
        <v>376</v>
      </c>
      <c r="C257" s="17" t="s">
        <v>111</v>
      </c>
      <c r="D257" s="17" t="s">
        <v>1108</v>
      </c>
      <c r="E257" s="17" t="s">
        <v>29</v>
      </c>
      <c r="F257" s="17" t="s">
        <v>794</v>
      </c>
      <c r="G257" s="77" t="s">
        <v>1109</v>
      </c>
      <c r="H257" s="77" t="s">
        <v>859</v>
      </c>
      <c r="I257" s="8" t="s">
        <v>53</v>
      </c>
      <c r="J257" s="8" t="s">
        <v>54</v>
      </c>
      <c r="K257" s="77" t="s">
        <v>88</v>
      </c>
      <c r="L257" s="17">
        <v>15</v>
      </c>
      <c r="M257" s="17" t="s">
        <v>1110</v>
      </c>
      <c r="N257" s="23">
        <v>45128</v>
      </c>
      <c r="O257" s="18">
        <v>20232110092071</v>
      </c>
      <c r="P257" s="24">
        <v>45149</v>
      </c>
      <c r="Q257" s="18">
        <f t="shared" si="5"/>
        <v>15</v>
      </c>
      <c r="R257" s="18">
        <f>NETWORKDAYS(N257,P257,AL257:AO257:AP257:AQ257:AR257:AS257:AT257:AU257:AV257:AW257:AX257:AY257)</f>
        <v>16</v>
      </c>
      <c r="S257" s="25" t="s">
        <v>65</v>
      </c>
      <c r="T257" s="17" t="s">
        <v>1111</v>
      </c>
      <c r="U257" s="26">
        <v>45149</v>
      </c>
      <c r="V257" s="17" t="s">
        <v>67</v>
      </c>
      <c r="W257" s="17" t="s">
        <v>68</v>
      </c>
      <c r="X257" s="17" t="s">
        <v>69</v>
      </c>
      <c r="Y257" s="17" t="s">
        <v>69</v>
      </c>
    </row>
    <row r="258" spans="1:25" ht="24" hidden="1" customHeight="1" x14ac:dyDescent="0.25">
      <c r="A258" s="17" t="s">
        <v>856</v>
      </c>
      <c r="B258" s="17" t="s">
        <v>376</v>
      </c>
      <c r="C258" s="17" t="s">
        <v>111</v>
      </c>
      <c r="D258" s="17" t="s">
        <v>911</v>
      </c>
      <c r="E258" s="17" t="s">
        <v>396</v>
      </c>
      <c r="F258" s="17" t="s">
        <v>794</v>
      </c>
      <c r="G258" s="77" t="s">
        <v>1112</v>
      </c>
      <c r="H258" s="77" t="s">
        <v>865</v>
      </c>
      <c r="I258" s="8" t="s">
        <v>53</v>
      </c>
      <c r="J258" s="8" t="s">
        <v>54</v>
      </c>
      <c r="K258" s="77" t="s">
        <v>88</v>
      </c>
      <c r="L258" s="17">
        <v>15</v>
      </c>
      <c r="M258" s="17" t="s">
        <v>1113</v>
      </c>
      <c r="N258" s="23">
        <v>45128</v>
      </c>
      <c r="O258" s="18">
        <v>20232110091961</v>
      </c>
      <c r="P258" s="24">
        <v>45135</v>
      </c>
      <c r="Q258" s="18">
        <f t="shared" si="5"/>
        <v>5</v>
      </c>
      <c r="R258" s="18">
        <f>NETWORKDAYS(N258,P258,AL258:AO258:AP258:AQ258:AR258:AS258:AT258:AU258:AV258:AW258:AX258:AY258)</f>
        <v>6</v>
      </c>
      <c r="S258" s="25" t="s">
        <v>65</v>
      </c>
      <c r="T258" s="17" t="s">
        <v>1114</v>
      </c>
      <c r="U258" s="26" t="s">
        <v>69</v>
      </c>
      <c r="V258" s="17" t="s">
        <v>69</v>
      </c>
      <c r="W258" s="17" t="s">
        <v>68</v>
      </c>
      <c r="X258" s="17" t="s">
        <v>69</v>
      </c>
      <c r="Y258" s="17" t="s">
        <v>69</v>
      </c>
    </row>
    <row r="259" spans="1:25" ht="24" hidden="1" customHeight="1" x14ac:dyDescent="0.25">
      <c r="A259" s="17" t="s">
        <v>856</v>
      </c>
      <c r="B259" s="17" t="s">
        <v>376</v>
      </c>
      <c r="C259" s="17" t="s">
        <v>57</v>
      </c>
      <c r="D259" s="17" t="s">
        <v>154</v>
      </c>
      <c r="E259" s="17" t="s">
        <v>396</v>
      </c>
      <c r="F259" s="17" t="s">
        <v>794</v>
      </c>
      <c r="G259" s="77" t="s">
        <v>1115</v>
      </c>
      <c r="H259" s="77" t="s">
        <v>859</v>
      </c>
      <c r="I259" s="8" t="s">
        <v>53</v>
      </c>
      <c r="J259" s="8" t="s">
        <v>54</v>
      </c>
      <c r="K259" s="77" t="s">
        <v>145</v>
      </c>
      <c r="L259" s="17">
        <v>30</v>
      </c>
      <c r="M259" s="17" t="s">
        <v>1116</v>
      </c>
      <c r="N259" s="23">
        <v>45128</v>
      </c>
      <c r="O259" s="18" t="s">
        <v>1117</v>
      </c>
      <c r="P259" s="24">
        <v>45134</v>
      </c>
      <c r="Q259" s="18">
        <f t="shared" si="5"/>
        <v>4</v>
      </c>
      <c r="R259" s="18">
        <f>NETWORKDAYS(N259,P259,AL259:AO259:AP259:AQ259:AR259:AS259:AT259:AU259:AV259:AW259:AX259:AY259)</f>
        <v>5</v>
      </c>
      <c r="S259" s="25" t="s">
        <v>65</v>
      </c>
      <c r="T259" s="17" t="s">
        <v>1118</v>
      </c>
      <c r="U259" s="26">
        <v>45134</v>
      </c>
      <c r="V259" s="17" t="s">
        <v>67</v>
      </c>
      <c r="W259" s="17" t="s">
        <v>68</v>
      </c>
      <c r="X259" s="17" t="s">
        <v>69</v>
      </c>
      <c r="Y259" s="17" t="s">
        <v>69</v>
      </c>
    </row>
    <row r="260" spans="1:25" ht="24" hidden="1" customHeight="1" x14ac:dyDescent="0.25">
      <c r="A260" s="17" t="s">
        <v>856</v>
      </c>
      <c r="B260" s="17" t="s">
        <v>376</v>
      </c>
      <c r="C260" s="17" t="s">
        <v>324</v>
      </c>
      <c r="D260" s="17" t="s">
        <v>1119</v>
      </c>
      <c r="E260" s="17" t="s">
        <v>396</v>
      </c>
      <c r="F260" s="17" t="s">
        <v>155</v>
      </c>
      <c r="G260" s="77" t="s">
        <v>1120</v>
      </c>
      <c r="H260" s="77" t="s">
        <v>1121</v>
      </c>
      <c r="I260" s="8" t="s">
        <v>53</v>
      </c>
      <c r="J260" s="8" t="s">
        <v>54</v>
      </c>
      <c r="K260" s="77" t="s">
        <v>55</v>
      </c>
      <c r="L260" s="17">
        <v>15</v>
      </c>
      <c r="M260" s="17" t="s">
        <v>1122</v>
      </c>
      <c r="N260" s="23">
        <v>45128</v>
      </c>
      <c r="O260" s="18">
        <v>20232110092211</v>
      </c>
      <c r="P260" s="24">
        <v>45153</v>
      </c>
      <c r="Q260" s="18">
        <f t="shared" si="5"/>
        <v>17</v>
      </c>
      <c r="R260" s="18">
        <f>NETWORKDAYS(N260,P260,AL260:AO260:AP260:AQ260:AR260:AS260:AT260:AU260:AV260:AW260:AX260:AY260)</f>
        <v>18</v>
      </c>
      <c r="S260" s="28" t="s">
        <v>430</v>
      </c>
      <c r="T260" s="17"/>
      <c r="U260" s="26"/>
      <c r="V260" s="17"/>
      <c r="W260" s="17"/>
      <c r="X260" s="17"/>
      <c r="Y260" s="17"/>
    </row>
    <row r="261" spans="1:25" ht="24" customHeight="1" x14ac:dyDescent="0.25">
      <c r="A261" s="17" t="s">
        <v>856</v>
      </c>
      <c r="B261" s="17" t="s">
        <v>376</v>
      </c>
      <c r="C261" s="8" t="s">
        <v>27</v>
      </c>
      <c r="D261" s="17" t="s">
        <v>1123</v>
      </c>
      <c r="E261" s="17" t="s">
        <v>29</v>
      </c>
      <c r="F261" s="17" t="s">
        <v>794</v>
      </c>
      <c r="G261" s="77" t="s">
        <v>1124</v>
      </c>
      <c r="H261" s="77" t="s">
        <v>472</v>
      </c>
      <c r="I261" s="8" t="s">
        <v>53</v>
      </c>
      <c r="J261" s="8" t="s">
        <v>54</v>
      </c>
      <c r="K261" s="77" t="s">
        <v>88</v>
      </c>
      <c r="L261" s="17">
        <v>15</v>
      </c>
      <c r="M261" s="17" t="s">
        <v>1125</v>
      </c>
      <c r="N261" s="23">
        <v>45131</v>
      </c>
      <c r="O261" s="18">
        <v>20232110092281</v>
      </c>
      <c r="P261" s="24">
        <v>45142</v>
      </c>
      <c r="Q261" s="18">
        <f t="shared" si="5"/>
        <v>9</v>
      </c>
      <c r="R261" s="18">
        <f>NETWORKDAYS(N261,P261,AL261:AO261:AP261:AQ261:AR261:AS261:AT261:AU261:AV261:AW261:AX261:AY261)</f>
        <v>10</v>
      </c>
      <c r="S261" s="25" t="s">
        <v>65</v>
      </c>
      <c r="T261" s="17" t="s">
        <v>1126</v>
      </c>
      <c r="U261" s="26">
        <v>45081</v>
      </c>
      <c r="V261" s="17" t="s">
        <v>67</v>
      </c>
      <c r="W261" s="17" t="s">
        <v>68</v>
      </c>
      <c r="X261" s="17" t="s">
        <v>69</v>
      </c>
      <c r="Y261" s="17" t="s">
        <v>69</v>
      </c>
    </row>
    <row r="262" spans="1:25" ht="24" hidden="1" customHeight="1" x14ac:dyDescent="0.25">
      <c r="A262" s="17" t="s">
        <v>856</v>
      </c>
      <c r="B262" s="17" t="s">
        <v>376</v>
      </c>
      <c r="C262" s="17" t="s">
        <v>324</v>
      </c>
      <c r="D262" s="17" t="s">
        <v>1127</v>
      </c>
      <c r="E262" s="17" t="s">
        <v>396</v>
      </c>
      <c r="F262" s="17" t="s">
        <v>155</v>
      </c>
      <c r="G262" s="77" t="s">
        <v>1128</v>
      </c>
      <c r="H262" s="77" t="s">
        <v>1121</v>
      </c>
      <c r="I262" s="8" t="s">
        <v>53</v>
      </c>
      <c r="J262" s="8" t="s">
        <v>54</v>
      </c>
      <c r="K262" s="77" t="s">
        <v>55</v>
      </c>
      <c r="L262" s="17">
        <v>15</v>
      </c>
      <c r="M262" s="17" t="s">
        <v>1129</v>
      </c>
      <c r="N262" s="23">
        <v>45131</v>
      </c>
      <c r="O262" s="18">
        <v>20232110092181</v>
      </c>
      <c r="P262" s="24">
        <v>45139</v>
      </c>
      <c r="Q262" s="18">
        <f t="shared" si="5"/>
        <v>6</v>
      </c>
      <c r="R262" s="18">
        <f>NETWORKDAYS(N262,P262,AL262:AO262:AP262:AQ262:AR262:AS262:AT262:AU262:AV262:AW262:AX262:AY262)</f>
        <v>7</v>
      </c>
      <c r="S262" s="25" t="s">
        <v>65</v>
      </c>
      <c r="T262" s="17" t="s">
        <v>1130</v>
      </c>
      <c r="U262" s="26">
        <v>45139</v>
      </c>
      <c r="V262" s="17" t="s">
        <v>67</v>
      </c>
      <c r="W262" s="17" t="s">
        <v>68</v>
      </c>
      <c r="X262" s="17" t="s">
        <v>69</v>
      </c>
      <c r="Y262" s="17" t="s">
        <v>69</v>
      </c>
    </row>
    <row r="263" spans="1:25" ht="24" hidden="1" customHeight="1" x14ac:dyDescent="0.25">
      <c r="A263" s="17" t="s">
        <v>856</v>
      </c>
      <c r="B263" s="17" t="s">
        <v>376</v>
      </c>
      <c r="C263" s="17" t="s">
        <v>161</v>
      </c>
      <c r="D263" s="17" t="s">
        <v>1131</v>
      </c>
      <c r="E263" s="17" t="s">
        <v>396</v>
      </c>
      <c r="F263" s="17" t="s">
        <v>794</v>
      </c>
      <c r="G263" s="77" t="s">
        <v>1132</v>
      </c>
      <c r="H263" s="77" t="s">
        <v>859</v>
      </c>
      <c r="I263" s="8" t="s">
        <v>53</v>
      </c>
      <c r="J263" s="8" t="s">
        <v>54</v>
      </c>
      <c r="K263" s="77" t="s">
        <v>121</v>
      </c>
      <c r="L263" s="17">
        <v>10</v>
      </c>
      <c r="M263" s="17" t="s">
        <v>1133</v>
      </c>
      <c r="N263" s="23">
        <v>45131</v>
      </c>
      <c r="O263" s="18">
        <v>20232110092091</v>
      </c>
      <c r="P263" s="24">
        <v>45140</v>
      </c>
      <c r="Q263" s="18">
        <f t="shared" si="5"/>
        <v>7</v>
      </c>
      <c r="R263" s="18">
        <f>NETWORKDAYS(N263,P263,AL263:AO263:AP263:AQ263:AR263:AS263:AT263:AU263:AV263:AW263:AX263:AY263)</f>
        <v>8</v>
      </c>
      <c r="S263" s="25" t="s">
        <v>65</v>
      </c>
      <c r="T263" s="17" t="s">
        <v>1134</v>
      </c>
      <c r="U263" s="26">
        <v>45140</v>
      </c>
      <c r="V263" s="17" t="s">
        <v>67</v>
      </c>
      <c r="W263" s="17" t="s">
        <v>68</v>
      </c>
      <c r="X263" s="17" t="s">
        <v>69</v>
      </c>
      <c r="Y263" s="17" t="s">
        <v>69</v>
      </c>
    </row>
    <row r="264" spans="1:25" ht="24" hidden="1" customHeight="1" x14ac:dyDescent="0.25">
      <c r="A264" s="17" t="s">
        <v>856</v>
      </c>
      <c r="B264" s="17" t="s">
        <v>376</v>
      </c>
      <c r="C264" s="17" t="s">
        <v>165</v>
      </c>
      <c r="D264" s="17" t="s">
        <v>1135</v>
      </c>
      <c r="E264" s="17" t="s">
        <v>29</v>
      </c>
      <c r="F264" s="17" t="s">
        <v>794</v>
      </c>
      <c r="G264" s="77" t="s">
        <v>1136</v>
      </c>
      <c r="H264" s="77" t="s">
        <v>859</v>
      </c>
      <c r="I264" s="8" t="s">
        <v>53</v>
      </c>
      <c r="J264" s="8" t="s">
        <v>54</v>
      </c>
      <c r="K264" s="77" t="s">
        <v>88</v>
      </c>
      <c r="L264" s="17">
        <v>15</v>
      </c>
      <c r="M264" s="17" t="s">
        <v>1137</v>
      </c>
      <c r="N264" s="23">
        <v>45131</v>
      </c>
      <c r="O264" s="18" t="s">
        <v>1138</v>
      </c>
      <c r="P264" s="24">
        <v>45148</v>
      </c>
      <c r="Q264" s="18">
        <f t="shared" si="5"/>
        <v>13</v>
      </c>
      <c r="R264" s="18">
        <f>NETWORKDAYS(N264,P264,AL264:AO264:AP264:AQ264:AR264:AS264:AT264:AU264:AV264:AW264:AX264:AY264)</f>
        <v>14</v>
      </c>
      <c r="S264" s="25" t="s">
        <v>65</v>
      </c>
      <c r="T264" s="17" t="s">
        <v>1139</v>
      </c>
      <c r="U264" s="26">
        <v>45148</v>
      </c>
      <c r="V264" s="17" t="s">
        <v>67</v>
      </c>
      <c r="W264" s="17" t="s">
        <v>68</v>
      </c>
      <c r="X264" s="17" t="s">
        <v>69</v>
      </c>
      <c r="Y264" s="17" t="s">
        <v>69</v>
      </c>
    </row>
    <row r="265" spans="1:25" ht="24" hidden="1" customHeight="1" x14ac:dyDescent="0.25">
      <c r="A265" s="17" t="s">
        <v>856</v>
      </c>
      <c r="B265" s="17" t="s">
        <v>376</v>
      </c>
      <c r="C265" s="17" t="s">
        <v>73</v>
      </c>
      <c r="D265" s="17" t="s">
        <v>1140</v>
      </c>
      <c r="E265" s="17" t="s">
        <v>29</v>
      </c>
      <c r="F265" s="17" t="s">
        <v>30</v>
      </c>
      <c r="G265" s="77" t="s">
        <v>1141</v>
      </c>
      <c r="H265" s="77" t="s">
        <v>195</v>
      </c>
      <c r="I265" s="8" t="s">
        <v>53</v>
      </c>
      <c r="J265" s="82" t="s">
        <v>135</v>
      </c>
      <c r="K265" s="77" t="s">
        <v>55</v>
      </c>
      <c r="L265" s="17">
        <v>15</v>
      </c>
      <c r="M265" s="17" t="s">
        <v>1142</v>
      </c>
      <c r="N265" s="23">
        <v>45131</v>
      </c>
      <c r="O265" s="18">
        <v>20232120094321</v>
      </c>
      <c r="P265" s="29">
        <v>45204</v>
      </c>
      <c r="Q265" s="18">
        <f t="shared" si="5"/>
        <v>53</v>
      </c>
      <c r="R265" s="18">
        <f>NETWORKDAYS(N265,P265,AL265:AO265:AP265:AQ265:AR265:AS265:AT265:AU265:AV265:AW265:AX265:AY265)</f>
        <v>54</v>
      </c>
      <c r="S265" s="30" t="s">
        <v>37</v>
      </c>
      <c r="T265" s="17" t="s">
        <v>1143</v>
      </c>
      <c r="U265" s="26">
        <v>45194</v>
      </c>
      <c r="V265" s="17" t="s">
        <v>1144</v>
      </c>
      <c r="W265" s="17"/>
      <c r="X265" s="17"/>
      <c r="Y265" s="17" t="s">
        <v>486</v>
      </c>
    </row>
    <row r="266" spans="1:25" ht="24" hidden="1" customHeight="1" x14ac:dyDescent="0.25">
      <c r="A266" s="17" t="s">
        <v>856</v>
      </c>
      <c r="B266" s="17" t="s">
        <v>376</v>
      </c>
      <c r="C266" s="17" t="s">
        <v>208</v>
      </c>
      <c r="D266" s="17" t="s">
        <v>1145</v>
      </c>
      <c r="E266" s="17" t="s">
        <v>80</v>
      </c>
      <c r="F266" s="17" t="s">
        <v>794</v>
      </c>
      <c r="G266" s="77" t="s">
        <v>1146</v>
      </c>
      <c r="H266" s="77" t="s">
        <v>472</v>
      </c>
      <c r="I266" s="8" t="s">
        <v>53</v>
      </c>
      <c r="J266" s="8" t="s">
        <v>54</v>
      </c>
      <c r="K266" s="77" t="s">
        <v>145</v>
      </c>
      <c r="L266" s="17">
        <v>30</v>
      </c>
      <c r="M266" s="17" t="s">
        <v>1147</v>
      </c>
      <c r="N266" s="23">
        <v>45132</v>
      </c>
      <c r="O266" s="18" t="s">
        <v>1148</v>
      </c>
      <c r="P266" s="24">
        <v>45154</v>
      </c>
      <c r="Q266" s="18">
        <f t="shared" si="5"/>
        <v>16</v>
      </c>
      <c r="R266" s="18">
        <f>NETWORKDAYS(N266,P266,AL266:AO266:AP266:AQ266:AR266:AS266:AT266:AU266:AV266:AW266:AX266:AY266)</f>
        <v>17</v>
      </c>
      <c r="S266" s="25" t="s">
        <v>65</v>
      </c>
      <c r="T266" s="17" t="s">
        <v>1149</v>
      </c>
      <c r="U266" s="26">
        <v>45157</v>
      </c>
      <c r="V266" s="17" t="s">
        <v>67</v>
      </c>
      <c r="W266" s="17" t="s">
        <v>68</v>
      </c>
      <c r="X266" s="17" t="s">
        <v>69</v>
      </c>
      <c r="Y266" s="17" t="s">
        <v>69</v>
      </c>
    </row>
    <row r="267" spans="1:25" ht="24" hidden="1" customHeight="1" x14ac:dyDescent="0.25">
      <c r="A267" s="17" t="s">
        <v>856</v>
      </c>
      <c r="B267" s="17" t="s">
        <v>376</v>
      </c>
      <c r="C267" s="17" t="s">
        <v>400</v>
      </c>
      <c r="D267" s="17" t="s">
        <v>1150</v>
      </c>
      <c r="E267" s="8" t="s">
        <v>39</v>
      </c>
      <c r="F267" s="17" t="s">
        <v>794</v>
      </c>
      <c r="G267" s="77" t="s">
        <v>1151</v>
      </c>
      <c r="H267" s="77" t="s">
        <v>859</v>
      </c>
      <c r="I267" s="8" t="s">
        <v>53</v>
      </c>
      <c r="J267" s="8" t="s">
        <v>54</v>
      </c>
      <c r="K267" s="77" t="s">
        <v>45</v>
      </c>
      <c r="L267" s="17">
        <v>10</v>
      </c>
      <c r="M267" s="17" t="s">
        <v>1152</v>
      </c>
      <c r="N267" s="23">
        <v>45132</v>
      </c>
      <c r="O267" s="18">
        <v>20232110092321</v>
      </c>
      <c r="P267" s="24">
        <v>45148</v>
      </c>
      <c r="Q267" s="18">
        <f t="shared" si="5"/>
        <v>12</v>
      </c>
      <c r="R267" s="18">
        <f>NETWORKDAYS(N267,P267,AL267:AO267:AP267:AQ267:AR267:AS267:AT267:AU267:AV267:AW267:AX267:AY267)</f>
        <v>13</v>
      </c>
      <c r="S267" s="28" t="s">
        <v>430</v>
      </c>
      <c r="T267" s="17" t="s">
        <v>1153</v>
      </c>
      <c r="U267" s="26">
        <v>45148</v>
      </c>
      <c r="V267" s="17" t="s">
        <v>67</v>
      </c>
      <c r="W267" s="17" t="s">
        <v>68</v>
      </c>
      <c r="X267" s="17" t="s">
        <v>69</v>
      </c>
      <c r="Y267" s="17" t="s">
        <v>69</v>
      </c>
    </row>
    <row r="268" spans="1:25" ht="24" hidden="1" customHeight="1" x14ac:dyDescent="0.25">
      <c r="A268" s="17" t="s">
        <v>856</v>
      </c>
      <c r="B268" s="17" t="s">
        <v>376</v>
      </c>
      <c r="C268" s="17" t="s">
        <v>73</v>
      </c>
      <c r="D268" s="17" t="s">
        <v>1154</v>
      </c>
      <c r="E268" s="17" t="s">
        <v>29</v>
      </c>
      <c r="F268" s="17" t="s">
        <v>794</v>
      </c>
      <c r="G268" s="77" t="s">
        <v>1155</v>
      </c>
      <c r="H268" s="77" t="s">
        <v>990</v>
      </c>
      <c r="I268" s="8" t="s">
        <v>53</v>
      </c>
      <c r="J268" s="8" t="s">
        <v>94</v>
      </c>
      <c r="K268" s="77" t="s">
        <v>121</v>
      </c>
      <c r="L268" s="17">
        <v>10</v>
      </c>
      <c r="M268" s="17" t="s">
        <v>1156</v>
      </c>
      <c r="N268" s="23">
        <v>45133</v>
      </c>
      <c r="O268" s="18" t="s">
        <v>1157</v>
      </c>
      <c r="P268" s="24">
        <v>45163</v>
      </c>
      <c r="Q268" s="18">
        <f t="shared" si="5"/>
        <v>22</v>
      </c>
      <c r="R268" s="18">
        <f>NETWORKDAYS(N268,P268,AL268:AO268:AP268:AQ268:AR268:AS268:AT268:AU268:AV268:AW268:AX268:AY268)</f>
        <v>23</v>
      </c>
      <c r="S268" s="28" t="s">
        <v>430</v>
      </c>
      <c r="T268" s="17" t="s">
        <v>1158</v>
      </c>
      <c r="U268" s="26">
        <v>45163</v>
      </c>
      <c r="V268" s="17" t="s">
        <v>67</v>
      </c>
      <c r="W268" s="17" t="s">
        <v>68</v>
      </c>
      <c r="X268" s="17" t="s">
        <v>69</v>
      </c>
      <c r="Y268" s="17" t="s">
        <v>69</v>
      </c>
    </row>
    <row r="269" spans="1:25" ht="24" hidden="1" customHeight="1" x14ac:dyDescent="0.25">
      <c r="A269" s="17" t="s">
        <v>856</v>
      </c>
      <c r="B269" s="17" t="s">
        <v>376</v>
      </c>
      <c r="C269" s="17" t="s">
        <v>131</v>
      </c>
      <c r="D269" s="17" t="s">
        <v>1159</v>
      </c>
      <c r="E269" s="17" t="s">
        <v>59</v>
      </c>
      <c r="F269" s="17" t="s">
        <v>155</v>
      </c>
      <c r="G269" s="77" t="s">
        <v>1160</v>
      </c>
      <c r="H269" s="77" t="s">
        <v>859</v>
      </c>
      <c r="I269" s="8" t="s">
        <v>53</v>
      </c>
      <c r="J269" s="8" t="s">
        <v>54</v>
      </c>
      <c r="K269" s="77" t="s">
        <v>88</v>
      </c>
      <c r="L269" s="17">
        <v>15</v>
      </c>
      <c r="M269" s="17" t="s">
        <v>1161</v>
      </c>
      <c r="N269" s="23">
        <v>45133</v>
      </c>
      <c r="O269" s="18" t="s">
        <v>1162</v>
      </c>
      <c r="P269" s="24">
        <v>45148</v>
      </c>
      <c r="Q269" s="18">
        <f t="shared" si="5"/>
        <v>11</v>
      </c>
      <c r="R269" s="18">
        <f>NETWORKDAYS(N269,P269,AL269:AO269:AP269:AQ269:AR269:AS269:AT269:AU269:AV269:AW269:AX269:AY269)</f>
        <v>12</v>
      </c>
      <c r="S269" s="25" t="s">
        <v>65</v>
      </c>
      <c r="T269" s="17" t="s">
        <v>1163</v>
      </c>
      <c r="U269" s="26">
        <v>45148</v>
      </c>
      <c r="V269" s="17" t="s">
        <v>67</v>
      </c>
      <c r="W269" s="17" t="s">
        <v>68</v>
      </c>
      <c r="X269" s="17" t="s">
        <v>69</v>
      </c>
      <c r="Y269" s="17" t="s">
        <v>69</v>
      </c>
    </row>
    <row r="270" spans="1:25" ht="24" hidden="1" customHeight="1" x14ac:dyDescent="0.25">
      <c r="A270" s="17" t="s">
        <v>856</v>
      </c>
      <c r="B270" s="17" t="s">
        <v>376</v>
      </c>
      <c r="C270" s="17" t="s">
        <v>400</v>
      </c>
      <c r="D270" s="17" t="s">
        <v>79</v>
      </c>
      <c r="E270" s="17" t="s">
        <v>80</v>
      </c>
      <c r="F270" s="17" t="s">
        <v>794</v>
      </c>
      <c r="G270" s="77" t="s">
        <v>1164</v>
      </c>
      <c r="H270" s="77" t="s">
        <v>472</v>
      </c>
      <c r="I270" s="8" t="s">
        <v>53</v>
      </c>
      <c r="J270" s="8" t="s">
        <v>54</v>
      </c>
      <c r="K270" s="77" t="s">
        <v>145</v>
      </c>
      <c r="L270" s="17">
        <v>30</v>
      </c>
      <c r="M270" s="17" t="s">
        <v>1165</v>
      </c>
      <c r="N270" s="23">
        <v>45133</v>
      </c>
      <c r="O270" s="18" t="s">
        <v>1166</v>
      </c>
      <c r="P270" s="24">
        <v>45154</v>
      </c>
      <c r="Q270" s="18">
        <f>R270-1</f>
        <v>15</v>
      </c>
      <c r="R270" s="18">
        <f>NETWORKDAYS(N270,P270,AL270:AO270:AP270:AQ270:AR270:AS270:AT270:AU270:AV270:AW270:AX270:AY270)</f>
        <v>16</v>
      </c>
      <c r="S270" s="25" t="s">
        <v>65</v>
      </c>
      <c r="T270" s="17" t="s">
        <v>1167</v>
      </c>
      <c r="U270" s="26" t="s">
        <v>69</v>
      </c>
      <c r="V270" s="17" t="s">
        <v>201</v>
      </c>
      <c r="W270" s="17" t="s">
        <v>68</v>
      </c>
      <c r="X270" s="17" t="s">
        <v>69</v>
      </c>
      <c r="Y270" s="17" t="s">
        <v>202</v>
      </c>
    </row>
    <row r="271" spans="1:25" ht="24" hidden="1" customHeight="1" x14ac:dyDescent="0.25">
      <c r="A271" s="17" t="s">
        <v>856</v>
      </c>
      <c r="B271" s="17" t="s">
        <v>376</v>
      </c>
      <c r="C271" s="17" t="s">
        <v>131</v>
      </c>
      <c r="D271" s="17" t="s">
        <v>1168</v>
      </c>
      <c r="E271" s="17" t="s">
        <v>29</v>
      </c>
      <c r="F271" s="84" t="s">
        <v>881</v>
      </c>
      <c r="G271" s="77" t="s">
        <v>1169</v>
      </c>
      <c r="H271" s="77" t="s">
        <v>522</v>
      </c>
      <c r="I271" s="8" t="s">
        <v>53</v>
      </c>
      <c r="J271" s="8" t="s">
        <v>94</v>
      </c>
      <c r="K271" s="77" t="s">
        <v>88</v>
      </c>
      <c r="L271" s="17">
        <v>15</v>
      </c>
      <c r="M271" s="17" t="s">
        <v>1170</v>
      </c>
      <c r="N271" s="23">
        <v>45133</v>
      </c>
      <c r="O271" s="18" t="s">
        <v>69</v>
      </c>
      <c r="P271" s="24">
        <v>45139</v>
      </c>
      <c r="Q271" s="18">
        <f t="shared" si="5"/>
        <v>4</v>
      </c>
      <c r="R271" s="18">
        <f>NETWORKDAYS(N271,P271,AL271:AO271:AP271:AQ271:AR271:AS271:AT271:AU271:AV271:AW271:AX271:AY271)</f>
        <v>5</v>
      </c>
      <c r="S271" s="25" t="s">
        <v>65</v>
      </c>
      <c r="T271" s="17" t="s">
        <v>1171</v>
      </c>
      <c r="U271" s="26" t="s">
        <v>69</v>
      </c>
      <c r="V271" s="17" t="s">
        <v>69</v>
      </c>
      <c r="W271" s="17" t="s">
        <v>68</v>
      </c>
      <c r="X271" s="17" t="s">
        <v>69</v>
      </c>
      <c r="Y271" s="17" t="s">
        <v>97</v>
      </c>
    </row>
    <row r="272" spans="1:25" ht="24" customHeight="1" x14ac:dyDescent="0.25">
      <c r="A272" s="17" t="s">
        <v>856</v>
      </c>
      <c r="B272" s="17" t="s">
        <v>376</v>
      </c>
      <c r="C272" s="8" t="s">
        <v>27</v>
      </c>
      <c r="D272" s="17" t="s">
        <v>1172</v>
      </c>
      <c r="E272" s="8" t="s">
        <v>39</v>
      </c>
      <c r="F272" s="17" t="s">
        <v>881</v>
      </c>
      <c r="G272" s="77" t="s">
        <v>1173</v>
      </c>
      <c r="H272" s="77" t="s">
        <v>1174</v>
      </c>
      <c r="I272" s="8" t="s">
        <v>53</v>
      </c>
      <c r="J272" s="8" t="s">
        <v>94</v>
      </c>
      <c r="K272" s="77" t="s">
        <v>703</v>
      </c>
      <c r="L272" s="17">
        <v>10</v>
      </c>
      <c r="M272" s="17" t="s">
        <v>1175</v>
      </c>
      <c r="N272" s="23">
        <v>45133</v>
      </c>
      <c r="O272" s="18">
        <v>20232140092491</v>
      </c>
      <c r="P272" s="24">
        <v>45161</v>
      </c>
      <c r="Q272" s="18">
        <f t="shared" si="5"/>
        <v>20</v>
      </c>
      <c r="R272" s="18">
        <f>NETWORKDAYS(N272,P272,AL272:AO272:AP272:AQ272:AR272:AS272:AT272:AU272:AV272:AW272:AX272:AY272)</f>
        <v>21</v>
      </c>
      <c r="S272" s="28" t="s">
        <v>430</v>
      </c>
      <c r="T272" s="17" t="s">
        <v>1176</v>
      </c>
      <c r="U272" s="26">
        <v>45142</v>
      </c>
      <c r="V272" s="17" t="s">
        <v>67</v>
      </c>
      <c r="W272" s="17" t="s">
        <v>68</v>
      </c>
      <c r="X272" s="17" t="s">
        <v>69</v>
      </c>
      <c r="Y272" s="17" t="s">
        <v>69</v>
      </c>
    </row>
    <row r="273" spans="1:25" ht="24" hidden="1" customHeight="1" x14ac:dyDescent="0.25">
      <c r="A273" s="17" t="s">
        <v>856</v>
      </c>
      <c r="B273" s="17" t="s">
        <v>376</v>
      </c>
      <c r="C273" s="17" t="s">
        <v>324</v>
      </c>
      <c r="D273" s="17" t="s">
        <v>1177</v>
      </c>
      <c r="E273" s="17" t="s">
        <v>396</v>
      </c>
      <c r="F273" s="17" t="s">
        <v>155</v>
      </c>
      <c r="G273" s="77" t="s">
        <v>1178</v>
      </c>
      <c r="H273" s="77" t="s">
        <v>859</v>
      </c>
      <c r="I273" s="8" t="s">
        <v>53</v>
      </c>
      <c r="J273" s="8" t="s">
        <v>54</v>
      </c>
      <c r="K273" s="77" t="s">
        <v>55</v>
      </c>
      <c r="L273" s="17">
        <v>15</v>
      </c>
      <c r="M273" s="17" t="s">
        <v>1179</v>
      </c>
      <c r="N273" s="23">
        <v>45133</v>
      </c>
      <c r="O273" s="18" t="s">
        <v>1180</v>
      </c>
      <c r="P273" s="24">
        <v>45155</v>
      </c>
      <c r="Q273" s="18">
        <f>R273-1</f>
        <v>16</v>
      </c>
      <c r="R273" s="18">
        <f>NETWORKDAYS(N273,P273,AL273:AO273:AP273:AQ273:AR273:AS273:AT273:AU273:AV273:AW273:AX273:AY273)</f>
        <v>17</v>
      </c>
      <c r="S273" s="25" t="s">
        <v>65</v>
      </c>
      <c r="T273" s="17" t="s">
        <v>1181</v>
      </c>
      <c r="U273" s="26">
        <v>45155</v>
      </c>
      <c r="V273" s="17" t="s">
        <v>67</v>
      </c>
      <c r="W273" s="17" t="s">
        <v>68</v>
      </c>
      <c r="X273" s="17" t="s">
        <v>69</v>
      </c>
      <c r="Y273" s="17" t="s">
        <v>69</v>
      </c>
    </row>
    <row r="274" spans="1:25" ht="24" hidden="1" customHeight="1" x14ac:dyDescent="0.25">
      <c r="A274" s="17" t="s">
        <v>856</v>
      </c>
      <c r="B274" s="17" t="s">
        <v>376</v>
      </c>
      <c r="C274" s="17" t="s">
        <v>57</v>
      </c>
      <c r="D274" s="17" t="s">
        <v>1182</v>
      </c>
      <c r="E274" s="17" t="s">
        <v>59</v>
      </c>
      <c r="F274" s="17" t="s">
        <v>155</v>
      </c>
      <c r="G274" s="77" t="s">
        <v>1183</v>
      </c>
      <c r="H274" s="77" t="s">
        <v>472</v>
      </c>
      <c r="I274" s="8" t="s">
        <v>53</v>
      </c>
      <c r="J274" s="8" t="s">
        <v>54</v>
      </c>
      <c r="K274" s="77" t="s">
        <v>55</v>
      </c>
      <c r="L274" s="17">
        <v>15</v>
      </c>
      <c r="M274" s="17" t="s">
        <v>1184</v>
      </c>
      <c r="N274" s="23">
        <v>45133</v>
      </c>
      <c r="O274" s="18">
        <v>20232110092601</v>
      </c>
      <c r="P274" s="24">
        <v>45154</v>
      </c>
      <c r="Q274" s="18">
        <f>R274-1</f>
        <v>15</v>
      </c>
      <c r="R274" s="18">
        <f>NETWORKDAYS(N274,P274,AL274:AO274:AP274:AQ274:AR274:AS274:AT274:AU274:AV274:AW274:AX274:AY274)</f>
        <v>16</v>
      </c>
      <c r="S274" s="25" t="s">
        <v>65</v>
      </c>
      <c r="T274" s="17" t="s">
        <v>1185</v>
      </c>
      <c r="U274" s="26">
        <v>45154</v>
      </c>
      <c r="V274" s="17" t="s">
        <v>67</v>
      </c>
      <c r="W274" s="17" t="s">
        <v>68</v>
      </c>
      <c r="X274" s="17" t="s">
        <v>69</v>
      </c>
      <c r="Y274" s="17" t="s">
        <v>69</v>
      </c>
    </row>
    <row r="275" spans="1:25" ht="24" hidden="1" customHeight="1" x14ac:dyDescent="0.25">
      <c r="A275" s="17" t="s">
        <v>856</v>
      </c>
      <c r="B275" s="17" t="s">
        <v>376</v>
      </c>
      <c r="C275" s="17" t="s">
        <v>73</v>
      </c>
      <c r="D275" s="17" t="s">
        <v>1186</v>
      </c>
      <c r="E275" s="17" t="s">
        <v>29</v>
      </c>
      <c r="F275" s="17" t="s">
        <v>794</v>
      </c>
      <c r="G275" s="77" t="s">
        <v>1187</v>
      </c>
      <c r="H275" s="77" t="s">
        <v>859</v>
      </c>
      <c r="I275" s="8" t="s">
        <v>53</v>
      </c>
      <c r="J275" s="8" t="s">
        <v>54</v>
      </c>
      <c r="K275" s="77" t="s">
        <v>88</v>
      </c>
      <c r="L275" s="17">
        <v>15</v>
      </c>
      <c r="M275" s="17" t="s">
        <v>1188</v>
      </c>
      <c r="N275" s="23">
        <v>45134</v>
      </c>
      <c r="O275" s="18">
        <v>20232110092851</v>
      </c>
      <c r="P275" s="24">
        <v>45149</v>
      </c>
      <c r="Q275" s="18">
        <f t="shared" ref="Q275:Q285" si="6">R275-1</f>
        <v>11</v>
      </c>
      <c r="R275" s="18">
        <f>NETWORKDAYS(N275,P275,AL275:AO275:AP275:AQ275:AR275:AS275:AT275:AU275:AV275:AW275:AX275:AY275)</f>
        <v>12</v>
      </c>
      <c r="S275" s="25" t="s">
        <v>65</v>
      </c>
      <c r="T275" s="17" t="s">
        <v>1189</v>
      </c>
      <c r="U275" s="26">
        <v>45149</v>
      </c>
      <c r="V275" s="17" t="s">
        <v>67</v>
      </c>
      <c r="W275" s="17" t="s">
        <v>68</v>
      </c>
      <c r="X275" s="17" t="s">
        <v>69</v>
      </c>
      <c r="Y275" s="17" t="s">
        <v>69</v>
      </c>
    </row>
    <row r="276" spans="1:25" ht="24" customHeight="1" x14ac:dyDescent="0.25">
      <c r="A276" s="17" t="s">
        <v>856</v>
      </c>
      <c r="B276" s="17" t="s">
        <v>376</v>
      </c>
      <c r="C276" s="8" t="s">
        <v>27</v>
      </c>
      <c r="D276" s="17" t="s">
        <v>1190</v>
      </c>
      <c r="E276" s="17" t="s">
        <v>29</v>
      </c>
      <c r="F276" s="17" t="s">
        <v>40</v>
      </c>
      <c r="G276" s="77" t="s">
        <v>1191</v>
      </c>
      <c r="H276" s="77" t="s">
        <v>140</v>
      </c>
      <c r="I276" s="8" t="s">
        <v>33</v>
      </c>
      <c r="J276" s="17" t="s">
        <v>33</v>
      </c>
      <c r="K276" s="77" t="s">
        <v>88</v>
      </c>
      <c r="L276" s="17">
        <v>15</v>
      </c>
      <c r="M276" s="17" t="s">
        <v>1192</v>
      </c>
      <c r="N276" s="23">
        <v>45134</v>
      </c>
      <c r="O276" s="18"/>
      <c r="P276" s="29">
        <v>45204</v>
      </c>
      <c r="Q276" s="18">
        <f t="shared" si="6"/>
        <v>50</v>
      </c>
      <c r="R276" s="18">
        <f>NETWORKDAYS(N276,P276,AL276:AO276:AP276:AQ276:AR276:AS276:AT276:AU276:AV276:AW276:AX276:AY276)</f>
        <v>51</v>
      </c>
      <c r="S276" s="30" t="s">
        <v>37</v>
      </c>
      <c r="T276" s="17"/>
      <c r="U276" s="26"/>
      <c r="V276" s="17"/>
      <c r="W276" s="17"/>
      <c r="X276" s="17"/>
      <c r="Y276" s="17"/>
    </row>
    <row r="277" spans="1:25" ht="24" hidden="1" customHeight="1" x14ac:dyDescent="0.25">
      <c r="A277" s="17" t="s">
        <v>856</v>
      </c>
      <c r="B277" s="17" t="s">
        <v>376</v>
      </c>
      <c r="C277" s="17" t="s">
        <v>131</v>
      </c>
      <c r="D277" s="17" t="s">
        <v>1193</v>
      </c>
      <c r="E277" s="17" t="s">
        <v>396</v>
      </c>
      <c r="F277" s="17" t="s">
        <v>155</v>
      </c>
      <c r="G277" s="77" t="s">
        <v>1194</v>
      </c>
      <c r="H277" s="77" t="s">
        <v>859</v>
      </c>
      <c r="I277" s="8" t="s">
        <v>53</v>
      </c>
      <c r="J277" s="8" t="s">
        <v>54</v>
      </c>
      <c r="K277" s="77" t="s">
        <v>145</v>
      </c>
      <c r="L277" s="17">
        <v>30</v>
      </c>
      <c r="M277" s="17" t="s">
        <v>1195</v>
      </c>
      <c r="N277" s="23">
        <v>45134</v>
      </c>
      <c r="O277" s="18">
        <v>20232110092341</v>
      </c>
      <c r="P277" s="24">
        <v>45141</v>
      </c>
      <c r="Q277" s="18">
        <f t="shared" si="6"/>
        <v>5</v>
      </c>
      <c r="R277" s="18">
        <f>NETWORKDAYS(N277,P277,AL277:AO277:AP277:AQ277:AR277:AS277:AT277:AU277:AV277:AW277:AX277:AY277)</f>
        <v>6</v>
      </c>
      <c r="S277" s="19" t="s">
        <v>65</v>
      </c>
      <c r="T277" s="17" t="s">
        <v>1196</v>
      </c>
      <c r="U277" s="26">
        <v>45148</v>
      </c>
      <c r="V277" s="17" t="s">
        <v>67</v>
      </c>
      <c r="W277" s="17" t="s">
        <v>68</v>
      </c>
      <c r="X277" s="17" t="s">
        <v>69</v>
      </c>
      <c r="Y277" s="17" t="s">
        <v>69</v>
      </c>
    </row>
    <row r="278" spans="1:25" ht="24" customHeight="1" x14ac:dyDescent="0.25">
      <c r="A278" s="17" t="s">
        <v>856</v>
      </c>
      <c r="B278" s="17" t="s">
        <v>376</v>
      </c>
      <c r="C278" s="8" t="s">
        <v>27</v>
      </c>
      <c r="D278" s="17" t="s">
        <v>1197</v>
      </c>
      <c r="E278" s="8" t="s">
        <v>39</v>
      </c>
      <c r="F278" s="17" t="s">
        <v>40</v>
      </c>
      <c r="G278" s="77" t="s">
        <v>1198</v>
      </c>
      <c r="H278" s="77" t="s">
        <v>1199</v>
      </c>
      <c r="I278" s="8" t="s">
        <v>43</v>
      </c>
      <c r="J278" s="77" t="s">
        <v>108</v>
      </c>
      <c r="K278" s="77" t="s">
        <v>703</v>
      </c>
      <c r="L278" s="17">
        <v>5</v>
      </c>
      <c r="M278" s="17" t="s">
        <v>1200</v>
      </c>
      <c r="N278" s="23">
        <v>45135</v>
      </c>
      <c r="O278" s="18">
        <v>20231000092961</v>
      </c>
      <c r="P278" s="24">
        <v>45149</v>
      </c>
      <c r="Q278" s="18">
        <f t="shared" si="6"/>
        <v>10</v>
      </c>
      <c r="R278" s="18">
        <f>NETWORKDAYS(N278,P278,AL278:AO278:AP278:AQ278:AR278:AS278:AT278:AU278:AV278:AW278:AX278:AY278)</f>
        <v>11</v>
      </c>
      <c r="S278" s="28" t="s">
        <v>430</v>
      </c>
      <c r="T278" s="17" t="s">
        <v>1201</v>
      </c>
      <c r="U278" s="17" t="s">
        <v>69</v>
      </c>
      <c r="V278" s="17" t="s">
        <v>69</v>
      </c>
      <c r="W278" s="17" t="s">
        <v>69</v>
      </c>
      <c r="X278" s="17" t="s">
        <v>69</v>
      </c>
      <c r="Y278" s="17" t="s">
        <v>101</v>
      </c>
    </row>
    <row r="279" spans="1:25" ht="24" hidden="1" customHeight="1" x14ac:dyDescent="0.25">
      <c r="A279" s="17" t="s">
        <v>856</v>
      </c>
      <c r="B279" s="17" t="s">
        <v>376</v>
      </c>
      <c r="C279" s="17" t="s">
        <v>111</v>
      </c>
      <c r="D279" s="17" t="s">
        <v>1202</v>
      </c>
      <c r="E279" s="17" t="s">
        <v>396</v>
      </c>
      <c r="F279" s="17" t="s">
        <v>886</v>
      </c>
      <c r="G279" s="77" t="s">
        <v>1203</v>
      </c>
      <c r="H279" s="77" t="s">
        <v>1204</v>
      </c>
      <c r="I279" s="8" t="s">
        <v>53</v>
      </c>
      <c r="J279" s="8" t="s">
        <v>63</v>
      </c>
      <c r="K279" s="77" t="s">
        <v>121</v>
      </c>
      <c r="L279" s="17">
        <v>10</v>
      </c>
      <c r="M279" s="17" t="s">
        <v>1205</v>
      </c>
      <c r="N279" s="23">
        <v>45135</v>
      </c>
      <c r="O279" s="18">
        <v>20232150092821</v>
      </c>
      <c r="P279" s="24">
        <v>45160</v>
      </c>
      <c r="Q279" s="18">
        <f t="shared" si="6"/>
        <v>17</v>
      </c>
      <c r="R279" s="18">
        <f>NETWORKDAYS(N279,P279,AL279:AO279:AP279:AQ279:AR279:AS279:AT279:AU279:AV279:AW279:AX279:AY279)</f>
        <v>18</v>
      </c>
      <c r="S279" s="28" t="s">
        <v>430</v>
      </c>
      <c r="T279" s="17" t="s">
        <v>1206</v>
      </c>
      <c r="U279" s="26">
        <v>45160</v>
      </c>
      <c r="V279" s="17" t="s">
        <v>67</v>
      </c>
      <c r="W279" s="17" t="s">
        <v>68</v>
      </c>
      <c r="X279" s="17" t="s">
        <v>69</v>
      </c>
      <c r="Y279" s="17" t="s">
        <v>69</v>
      </c>
    </row>
    <row r="280" spans="1:25" ht="24" hidden="1" customHeight="1" x14ac:dyDescent="0.25">
      <c r="A280" s="17" t="s">
        <v>856</v>
      </c>
      <c r="B280" s="17" t="s">
        <v>376</v>
      </c>
      <c r="C280" s="17" t="s">
        <v>57</v>
      </c>
      <c r="D280" s="17" t="s">
        <v>515</v>
      </c>
      <c r="E280" s="17" t="s">
        <v>396</v>
      </c>
      <c r="F280" s="17" t="s">
        <v>40</v>
      </c>
      <c r="G280" s="17" t="s">
        <v>1207</v>
      </c>
      <c r="H280" s="77" t="s">
        <v>140</v>
      </c>
      <c r="I280" s="8" t="s">
        <v>43</v>
      </c>
      <c r="J280" s="8" t="s">
        <v>141</v>
      </c>
      <c r="K280" s="17" t="s">
        <v>145</v>
      </c>
      <c r="L280" s="17">
        <v>30</v>
      </c>
      <c r="M280" s="17" t="s">
        <v>1208</v>
      </c>
      <c r="N280" s="26">
        <v>45135</v>
      </c>
      <c r="O280" s="18"/>
      <c r="P280" s="29">
        <v>45204</v>
      </c>
      <c r="Q280" s="18">
        <f t="shared" si="6"/>
        <v>49</v>
      </c>
      <c r="R280" s="18">
        <f>NETWORKDAYS(N280,P280,AL280:AO280:AP280:AQ280:AR280:AS280:AT280:AU280:AV280:AW280:AX280:AY280)</f>
        <v>50</v>
      </c>
      <c r="S280" s="30" t="s">
        <v>37</v>
      </c>
      <c r="T280" s="17"/>
      <c r="U280" s="17"/>
      <c r="V280" s="17"/>
      <c r="W280" s="17"/>
      <c r="X280" s="17"/>
      <c r="Y280" s="17"/>
    </row>
    <row r="281" spans="1:25" ht="24" hidden="1" customHeight="1" x14ac:dyDescent="0.25">
      <c r="A281" s="17" t="s">
        <v>856</v>
      </c>
      <c r="B281" s="17" t="s">
        <v>376</v>
      </c>
      <c r="C281" s="17" t="s">
        <v>111</v>
      </c>
      <c r="D281" s="17" t="s">
        <v>1209</v>
      </c>
      <c r="E281" s="17" t="s">
        <v>396</v>
      </c>
      <c r="F281" s="17" t="s">
        <v>881</v>
      </c>
      <c r="G281" s="17" t="s">
        <v>1210</v>
      </c>
      <c r="H281" s="17" t="s">
        <v>1041</v>
      </c>
      <c r="I281" s="8" t="s">
        <v>53</v>
      </c>
      <c r="J281" s="8" t="s">
        <v>94</v>
      </c>
      <c r="K281" s="77" t="s">
        <v>88</v>
      </c>
      <c r="L281" s="17">
        <v>15</v>
      </c>
      <c r="M281" s="17" t="s">
        <v>1211</v>
      </c>
      <c r="N281" s="26">
        <v>45138</v>
      </c>
      <c r="O281" s="18" t="s">
        <v>1212</v>
      </c>
      <c r="P281" s="29">
        <v>45204</v>
      </c>
      <c r="Q281" s="18">
        <f t="shared" si="6"/>
        <v>48</v>
      </c>
      <c r="R281" s="18">
        <f>NETWORKDAYS(N281,P281,AL281:AO281:AP281:AQ281:AR281:AS281:AT281:AU281:AV281:AW281:AX281:AY281)</f>
        <v>49</v>
      </c>
      <c r="S281" s="30" t="s">
        <v>37</v>
      </c>
      <c r="T281" s="17" t="s">
        <v>1213</v>
      </c>
      <c r="U281" s="26">
        <v>45190</v>
      </c>
      <c r="V281" s="17"/>
      <c r="W281" s="17"/>
      <c r="X281" s="17"/>
      <c r="Y281" s="17" t="s">
        <v>486</v>
      </c>
    </row>
    <row r="282" spans="1:25" ht="24" hidden="1" customHeight="1" x14ac:dyDescent="0.25">
      <c r="A282" s="17" t="s">
        <v>856</v>
      </c>
      <c r="B282" s="17" t="s">
        <v>376</v>
      </c>
      <c r="C282" s="17" t="s">
        <v>203</v>
      </c>
      <c r="D282" s="17" t="s">
        <v>1214</v>
      </c>
      <c r="E282" s="17" t="s">
        <v>29</v>
      </c>
      <c r="F282" s="17" t="s">
        <v>794</v>
      </c>
      <c r="G282" s="17" t="s">
        <v>1215</v>
      </c>
      <c r="H282" s="77" t="s">
        <v>859</v>
      </c>
      <c r="I282" s="8" t="s">
        <v>53</v>
      </c>
      <c r="J282" s="8" t="s">
        <v>54</v>
      </c>
      <c r="K282" s="17" t="s">
        <v>145</v>
      </c>
      <c r="L282" s="17">
        <v>30</v>
      </c>
      <c r="M282" s="17" t="s">
        <v>1216</v>
      </c>
      <c r="N282" s="26">
        <v>45138</v>
      </c>
      <c r="O282" s="18">
        <v>20232110092941</v>
      </c>
      <c r="P282" s="24">
        <v>45155</v>
      </c>
      <c r="Q282" s="18">
        <f t="shared" si="6"/>
        <v>13</v>
      </c>
      <c r="R282" s="18">
        <f>NETWORKDAYS(N282,P282,AL282:AO282:AP282:AQ282:AR282:AS282:AT282:AU282:AV282:AW282:AX282:AY282)</f>
        <v>14</v>
      </c>
      <c r="S282" s="25" t="s">
        <v>65</v>
      </c>
      <c r="T282" s="17" t="s">
        <v>1217</v>
      </c>
      <c r="U282" s="26">
        <v>45155</v>
      </c>
      <c r="V282" s="17" t="s">
        <v>67</v>
      </c>
      <c r="W282" s="17" t="s">
        <v>68</v>
      </c>
      <c r="X282" s="17" t="s">
        <v>69</v>
      </c>
      <c r="Y282" s="17" t="s">
        <v>69</v>
      </c>
    </row>
    <row r="283" spans="1:25" ht="24" hidden="1" customHeight="1" x14ac:dyDescent="0.25">
      <c r="A283" s="17" t="s">
        <v>856</v>
      </c>
      <c r="B283" s="17" t="s">
        <v>376</v>
      </c>
      <c r="C283" s="17" t="s">
        <v>131</v>
      </c>
      <c r="D283" s="17" t="s">
        <v>1218</v>
      </c>
      <c r="E283" s="17" t="s">
        <v>29</v>
      </c>
      <c r="F283" s="17" t="s">
        <v>794</v>
      </c>
      <c r="G283" s="17" t="s">
        <v>1219</v>
      </c>
      <c r="H283" s="17" t="s">
        <v>472</v>
      </c>
      <c r="I283" s="8" t="s">
        <v>53</v>
      </c>
      <c r="J283" s="8" t="s">
        <v>54</v>
      </c>
      <c r="K283" s="77" t="s">
        <v>88</v>
      </c>
      <c r="L283" s="17">
        <v>15</v>
      </c>
      <c r="M283" s="17" t="s">
        <v>1220</v>
      </c>
      <c r="N283" s="26">
        <v>45138</v>
      </c>
      <c r="O283" s="18" t="s">
        <v>1221</v>
      </c>
      <c r="P283" s="24">
        <v>45152</v>
      </c>
      <c r="Q283" s="18">
        <f t="shared" si="6"/>
        <v>10</v>
      </c>
      <c r="R283" s="18">
        <f>NETWORKDAYS(N283,P283,AL283:AO283:AP283:AQ283:AR283:AS283:AT283:AU283:AV283:AW283:AX283:AY283)</f>
        <v>11</v>
      </c>
      <c r="S283" s="25" t="s">
        <v>65</v>
      </c>
      <c r="T283" s="17" t="s">
        <v>1222</v>
      </c>
      <c r="U283" s="26">
        <v>45152</v>
      </c>
      <c r="V283" s="17" t="s">
        <v>67</v>
      </c>
      <c r="W283" s="17" t="s">
        <v>68</v>
      </c>
      <c r="X283" s="17" t="s">
        <v>69</v>
      </c>
      <c r="Y283" s="17" t="s">
        <v>69</v>
      </c>
    </row>
    <row r="284" spans="1:25" ht="24" hidden="1" customHeight="1" x14ac:dyDescent="0.25">
      <c r="A284" s="17" t="s">
        <v>856</v>
      </c>
      <c r="B284" s="17" t="s">
        <v>376</v>
      </c>
      <c r="C284" s="17" t="s">
        <v>48</v>
      </c>
      <c r="D284" s="17" t="s">
        <v>1223</v>
      </c>
      <c r="E284" s="8" t="s">
        <v>39</v>
      </c>
      <c r="F284" s="17" t="s">
        <v>794</v>
      </c>
      <c r="G284" s="17" t="s">
        <v>1224</v>
      </c>
      <c r="H284" s="17" t="s">
        <v>472</v>
      </c>
      <c r="I284" s="8" t="s">
        <v>53</v>
      </c>
      <c r="J284" s="8" t="s">
        <v>54</v>
      </c>
      <c r="K284" s="77" t="s">
        <v>45</v>
      </c>
      <c r="L284" s="17">
        <v>10</v>
      </c>
      <c r="M284" s="17" t="s">
        <v>1225</v>
      </c>
      <c r="N284" s="26">
        <v>45138</v>
      </c>
      <c r="O284" s="18" t="s">
        <v>1226</v>
      </c>
      <c r="P284" s="24">
        <v>45152</v>
      </c>
      <c r="Q284" s="18">
        <f t="shared" si="6"/>
        <v>10</v>
      </c>
      <c r="R284" s="18">
        <f>NETWORKDAYS(N284,P284,AL284:AO284:AP284:AQ284:AR284:AS284:AT284:AU284:AV284:AW284:AX284:AY284)</f>
        <v>11</v>
      </c>
      <c r="S284" s="25" t="s">
        <v>65</v>
      </c>
      <c r="T284" s="17" t="s">
        <v>1227</v>
      </c>
      <c r="U284" s="26">
        <v>45152</v>
      </c>
      <c r="V284" s="17" t="s">
        <v>67</v>
      </c>
      <c r="W284" s="17" t="s">
        <v>68</v>
      </c>
      <c r="X284" s="17" t="s">
        <v>69</v>
      </c>
      <c r="Y284" s="17" t="s">
        <v>69</v>
      </c>
    </row>
    <row r="285" spans="1:25" ht="24" customHeight="1" x14ac:dyDescent="0.25">
      <c r="A285" s="17" t="s">
        <v>856</v>
      </c>
      <c r="B285" s="17" t="s">
        <v>376</v>
      </c>
      <c r="C285" s="8" t="s">
        <v>27</v>
      </c>
      <c r="D285" s="17" t="s">
        <v>1228</v>
      </c>
      <c r="E285" s="8" t="s">
        <v>39</v>
      </c>
      <c r="F285" s="17" t="s">
        <v>40</v>
      </c>
      <c r="G285" s="17" t="s">
        <v>1229</v>
      </c>
      <c r="H285" s="17" t="s">
        <v>140</v>
      </c>
      <c r="I285" s="8" t="s">
        <v>33</v>
      </c>
      <c r="J285" s="17" t="s">
        <v>33</v>
      </c>
      <c r="K285" s="77" t="s">
        <v>45</v>
      </c>
      <c r="L285" s="17">
        <v>10</v>
      </c>
      <c r="M285" s="17" t="s">
        <v>1230</v>
      </c>
      <c r="N285" s="26">
        <v>45138</v>
      </c>
      <c r="O285" s="18"/>
      <c r="P285" s="29">
        <v>45204</v>
      </c>
      <c r="Q285" s="18">
        <f t="shared" si="6"/>
        <v>48</v>
      </c>
      <c r="R285" s="18">
        <f>NETWORKDAYS(N285,P285,AL285:AO285:AP285:AQ285:AR285:AS285:AT285:AU285:AV285:AW285:AX285:AY285)</f>
        <v>49</v>
      </c>
      <c r="S285" s="30" t="s">
        <v>37</v>
      </c>
      <c r="T285" s="17"/>
      <c r="U285" s="17"/>
      <c r="V285" s="17"/>
      <c r="W285" s="17"/>
      <c r="X285" s="17"/>
      <c r="Y285" s="17"/>
    </row>
    <row r="288" spans="1:25" x14ac:dyDescent="0.25">
      <c r="J288" t="s">
        <v>1231</v>
      </c>
    </row>
  </sheetData>
  <autoFilter ref="A1:Y285">
    <filterColumn colId="2">
      <filters>
        <filter val="Bogota D.C"/>
        <filter val="Bogotá D.C"/>
      </filters>
    </filterColumn>
  </autoFilter>
  <conditionalFormatting sqref="S85:S196">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abSelected="1" topLeftCell="A91" workbookViewId="0">
      <selection activeCell="B111" sqref="B111"/>
    </sheetView>
  </sheetViews>
  <sheetFormatPr baseColWidth="10" defaultColWidth="11.42578125" defaultRowHeight="15" x14ac:dyDescent="0.25"/>
  <cols>
    <col min="1" max="1" width="39" customWidth="1"/>
    <col min="2" max="2" width="31.28515625" customWidth="1"/>
  </cols>
  <sheetData>
    <row r="1" spans="1:7" x14ac:dyDescent="0.25">
      <c r="A1" s="53" t="s">
        <v>1232</v>
      </c>
    </row>
    <row r="2" spans="1:7" x14ac:dyDescent="0.25">
      <c r="A2" s="51" t="s">
        <v>1233</v>
      </c>
      <c r="B2" t="s">
        <v>1234</v>
      </c>
      <c r="C2" s="54" t="s">
        <v>1235</v>
      </c>
    </row>
    <row r="3" spans="1:7" x14ac:dyDescent="0.25">
      <c r="A3" s="52" t="s">
        <v>33</v>
      </c>
      <c r="B3">
        <v>27</v>
      </c>
      <c r="C3" s="55">
        <f>GETPIVOTDATA("Área",$A$2,"Área"," SUBDIRECCIÓN ADMINISTRATIVA Y FINANCIERA")/GETPIVOTDATA("Área",$A$2)</f>
        <v>9.5070422535211266E-2</v>
      </c>
    </row>
    <row r="4" spans="1:7" x14ac:dyDescent="0.25">
      <c r="A4" s="52" t="s">
        <v>43</v>
      </c>
      <c r="B4">
        <v>36</v>
      </c>
      <c r="C4" s="55">
        <f>SUM(GETPIVOTDATA("Área",$A$2,"Área","DIRECCION GENERAL")/GETPIVOTDATA("Área",$A$2))</f>
        <v>0.12676056338028169</v>
      </c>
    </row>
    <row r="5" spans="1:7" x14ac:dyDescent="0.25">
      <c r="A5" s="52" t="s">
        <v>53</v>
      </c>
      <c r="B5">
        <v>221</v>
      </c>
      <c r="C5" s="55">
        <f>SUM(GETPIVOTDATA("Área",$A$2,"Área","SUBDIRECCIÓN ESTRATÉGICA Y DE COORDINACIÓN BOMBERIL")/GETPIVOTDATA("Área",$A$2))</f>
        <v>0.778169014084507</v>
      </c>
    </row>
    <row r="6" spans="1:7" x14ac:dyDescent="0.25">
      <c r="A6" s="52" t="s">
        <v>1236</v>
      </c>
      <c r="B6">
        <v>284</v>
      </c>
      <c r="C6" s="55">
        <f>SUM(C3:C5)</f>
        <v>1</v>
      </c>
    </row>
    <row r="7" spans="1:7" x14ac:dyDescent="0.25">
      <c r="G7" t="s">
        <v>1231</v>
      </c>
    </row>
    <row r="8" spans="1:7" x14ac:dyDescent="0.25">
      <c r="A8" s="53"/>
    </row>
    <row r="9" spans="1:7" x14ac:dyDescent="0.25">
      <c r="A9" s="53" t="s">
        <v>1237</v>
      </c>
    </row>
    <row r="10" spans="1:7" x14ac:dyDescent="0.25">
      <c r="A10" s="51" t="s">
        <v>1233</v>
      </c>
      <c r="B10" t="s">
        <v>1238</v>
      </c>
      <c r="C10" s="54" t="s">
        <v>1235</v>
      </c>
    </row>
    <row r="11" spans="1:7" x14ac:dyDescent="0.25">
      <c r="A11" s="52" t="s">
        <v>65</v>
      </c>
      <c r="B11">
        <v>103</v>
      </c>
      <c r="C11" s="55">
        <f>SUM(GETPIVOTDATA("Estado",$A$10,"Estado","Cumplida")/GETPIVOTDATA("Estado",$A$10))</f>
        <v>0.36267605633802819</v>
      </c>
    </row>
    <row r="12" spans="1:7" x14ac:dyDescent="0.25">
      <c r="A12" s="52" t="s">
        <v>147</v>
      </c>
      <c r="B12">
        <v>35</v>
      </c>
      <c r="C12" s="55">
        <f>SUM(GETPIVOTDATA("Estado",$A$10,"Estado","En Proceso")/GETPIVOTDATA("Estado",$A$10))</f>
        <v>0.12323943661971831</v>
      </c>
    </row>
    <row r="13" spans="1:7" x14ac:dyDescent="0.25">
      <c r="A13" s="52" t="s">
        <v>430</v>
      </c>
      <c r="B13">
        <v>24</v>
      </c>
      <c r="C13" s="55">
        <f>SUM(GETPIVOTDATA("Estado",$A$10,"Estado","Extemporanea")/GETPIVOTDATA("Estado",$A$10))</f>
        <v>8.4507042253521125E-2</v>
      </c>
    </row>
    <row r="14" spans="1:7" x14ac:dyDescent="0.25">
      <c r="A14" s="52" t="s">
        <v>37</v>
      </c>
      <c r="B14">
        <v>122</v>
      </c>
      <c r="C14" s="55">
        <f>SUM(GETPIVOTDATA("Estado",$A$10,"Estado","Vencida")/GETPIVOTDATA("Estado",$A$10))</f>
        <v>0.42957746478873238</v>
      </c>
    </row>
    <row r="15" spans="1:7" x14ac:dyDescent="0.25">
      <c r="A15" s="52" t="s">
        <v>1236</v>
      </c>
      <c r="B15">
        <v>284</v>
      </c>
      <c r="C15" s="56">
        <f>SUM(C11:C14)</f>
        <v>1</v>
      </c>
    </row>
    <row r="18" spans="1:3" x14ac:dyDescent="0.25">
      <c r="A18" s="53" t="s">
        <v>1239</v>
      </c>
    </row>
    <row r="19" spans="1:3" x14ac:dyDescent="0.25">
      <c r="A19" s="57" t="s">
        <v>1240</v>
      </c>
      <c r="B19" s="57" t="s">
        <v>1241</v>
      </c>
      <c r="C19" s="58" t="s">
        <v>1235</v>
      </c>
    </row>
    <row r="20" spans="1:3" x14ac:dyDescent="0.25">
      <c r="A20" s="59" t="s">
        <v>1242</v>
      </c>
      <c r="B20" s="59">
        <v>89</v>
      </c>
      <c r="C20" s="60">
        <f>B20/284</f>
        <v>0.31338028169014087</v>
      </c>
    </row>
    <row r="21" spans="1:3" x14ac:dyDescent="0.25">
      <c r="A21" s="59" t="s">
        <v>1243</v>
      </c>
      <c r="B21" s="59">
        <v>112</v>
      </c>
      <c r="C21" s="60">
        <f>B21/284</f>
        <v>0.39436619718309857</v>
      </c>
    </row>
    <row r="22" spans="1:3" x14ac:dyDescent="0.25">
      <c r="A22" s="59" t="s">
        <v>1244</v>
      </c>
      <c r="B22" s="59">
        <v>83</v>
      </c>
      <c r="C22" s="60">
        <f>B22/284</f>
        <v>0.29225352112676056</v>
      </c>
    </row>
    <row r="23" spans="1:3" x14ac:dyDescent="0.25">
      <c r="A23" s="61" t="s">
        <v>1245</v>
      </c>
      <c r="B23" s="62">
        <f>SUM(B20:B22)</f>
        <v>284</v>
      </c>
      <c r="C23" s="63">
        <f>SUM(C20:C22)</f>
        <v>1</v>
      </c>
    </row>
    <row r="27" spans="1:3" ht="17.25" customHeight="1" x14ac:dyDescent="0.25">
      <c r="A27" s="86" t="s">
        <v>1246</v>
      </c>
    </row>
    <row r="29" spans="1:3" x14ac:dyDescent="0.25">
      <c r="A29" s="51" t="s">
        <v>1233</v>
      </c>
      <c r="B29" t="s">
        <v>1247</v>
      </c>
      <c r="C29" s="54" t="s">
        <v>1235</v>
      </c>
    </row>
    <row r="30" spans="1:3" x14ac:dyDescent="0.25">
      <c r="A30" s="52" t="s">
        <v>145</v>
      </c>
      <c r="B30">
        <v>38</v>
      </c>
      <c r="C30" s="55">
        <f>B30/284</f>
        <v>0.13380281690140844</v>
      </c>
    </row>
    <row r="31" spans="1:3" x14ac:dyDescent="0.25">
      <c r="A31" s="91" t="s">
        <v>121</v>
      </c>
      <c r="B31">
        <v>43</v>
      </c>
      <c r="C31" s="55">
        <f>B31/284</f>
        <v>0.15140845070422534</v>
      </c>
    </row>
    <row r="32" spans="1:3" x14ac:dyDescent="0.25">
      <c r="A32" s="91" t="s">
        <v>45</v>
      </c>
      <c r="B32">
        <v>40</v>
      </c>
      <c r="C32" s="55">
        <f>B32/284</f>
        <v>0.14084507042253522</v>
      </c>
    </row>
    <row r="33" spans="1:3" x14ac:dyDescent="0.25">
      <c r="A33" s="91" t="s">
        <v>703</v>
      </c>
      <c r="B33">
        <v>6</v>
      </c>
      <c r="C33" s="55">
        <f t="shared" ref="C33:C35" si="0">B33/284</f>
        <v>2.1126760563380281E-2</v>
      </c>
    </row>
    <row r="34" spans="1:3" x14ac:dyDescent="0.25">
      <c r="A34" s="91" t="s">
        <v>55</v>
      </c>
      <c r="B34">
        <v>86</v>
      </c>
      <c r="C34" s="55">
        <f t="shared" si="0"/>
        <v>0.30281690140845069</v>
      </c>
    </row>
    <row r="35" spans="1:3" x14ac:dyDescent="0.25">
      <c r="A35" s="91" t="s">
        <v>88</v>
      </c>
      <c r="B35">
        <v>66</v>
      </c>
      <c r="C35" s="55">
        <f t="shared" si="0"/>
        <v>0.23239436619718309</v>
      </c>
    </row>
    <row r="36" spans="1:3" x14ac:dyDescent="0.25">
      <c r="A36" s="91" t="s">
        <v>35</v>
      </c>
      <c r="B36">
        <v>5</v>
      </c>
      <c r="C36" s="55">
        <f>B36/284</f>
        <v>1.7605633802816902E-2</v>
      </c>
    </row>
    <row r="37" spans="1:3" x14ac:dyDescent="0.25">
      <c r="A37" s="52" t="s">
        <v>1236</v>
      </c>
      <c r="B37">
        <v>284</v>
      </c>
      <c r="C37" s="55">
        <f>B37/284</f>
        <v>1</v>
      </c>
    </row>
    <row r="41" spans="1:3" x14ac:dyDescent="0.25">
      <c r="A41" s="86" t="s">
        <v>1248</v>
      </c>
    </row>
    <row r="43" spans="1:3" x14ac:dyDescent="0.25">
      <c r="A43" s="51" t="s">
        <v>1233</v>
      </c>
      <c r="B43" t="s">
        <v>1249</v>
      </c>
      <c r="C43" s="54" t="s">
        <v>1235</v>
      </c>
    </row>
    <row r="44" spans="1:3" x14ac:dyDescent="0.25">
      <c r="A44" s="52" t="s">
        <v>25</v>
      </c>
      <c r="B44">
        <v>284</v>
      </c>
      <c r="C44" s="55">
        <f>B44/284</f>
        <v>1</v>
      </c>
    </row>
    <row r="45" spans="1:3" x14ac:dyDescent="0.25">
      <c r="A45" s="52" t="s">
        <v>1236</v>
      </c>
      <c r="B45">
        <v>284</v>
      </c>
      <c r="C45" s="55">
        <f>B45/284</f>
        <v>1</v>
      </c>
    </row>
    <row r="46" spans="1:3" x14ac:dyDescent="0.25">
      <c r="A46" s="52"/>
      <c r="C46" s="55"/>
    </row>
    <row r="47" spans="1:3" x14ac:dyDescent="0.25">
      <c r="A47" s="52"/>
      <c r="C47" s="55"/>
    </row>
    <row r="50" spans="1:3" x14ac:dyDescent="0.25">
      <c r="A50" s="87" t="s">
        <v>1250</v>
      </c>
    </row>
    <row r="52" spans="1:3" x14ac:dyDescent="0.25">
      <c r="A52" s="51" t="s">
        <v>1233</v>
      </c>
      <c r="B52" t="s">
        <v>1251</v>
      </c>
      <c r="C52" s="54" t="s">
        <v>1235</v>
      </c>
    </row>
    <row r="53" spans="1:3" x14ac:dyDescent="0.25">
      <c r="A53" s="52" t="s">
        <v>26</v>
      </c>
      <c r="B53">
        <v>283</v>
      </c>
      <c r="C53" s="55">
        <f>B53/284</f>
        <v>0.99647887323943662</v>
      </c>
    </row>
    <row r="54" spans="1:3" x14ac:dyDescent="0.25">
      <c r="A54" s="52" t="s">
        <v>222</v>
      </c>
      <c r="B54">
        <v>1</v>
      </c>
      <c r="C54" s="55">
        <f>B54/284</f>
        <v>3.5211267605633804E-3</v>
      </c>
    </row>
    <row r="55" spans="1:3" x14ac:dyDescent="0.25">
      <c r="A55" s="52" t="s">
        <v>1236</v>
      </c>
      <c r="B55">
        <v>284</v>
      </c>
      <c r="C55" s="56">
        <f>SUM(C53:C54)</f>
        <v>1</v>
      </c>
    </row>
    <row r="58" spans="1:3" x14ac:dyDescent="0.25">
      <c r="A58" s="87" t="s">
        <v>1252</v>
      </c>
    </row>
    <row r="60" spans="1:3" x14ac:dyDescent="0.25">
      <c r="A60" s="51" t="s">
        <v>1233</v>
      </c>
      <c r="B60" t="s">
        <v>1253</v>
      </c>
      <c r="C60" s="54" t="s">
        <v>1235</v>
      </c>
    </row>
    <row r="61" spans="1:3" x14ac:dyDescent="0.25">
      <c r="A61" s="52" t="s">
        <v>50</v>
      </c>
      <c r="B61" s="93">
        <v>86</v>
      </c>
      <c r="C61" s="92">
        <f>B61/284</f>
        <v>0.30281690140845069</v>
      </c>
    </row>
    <row r="62" spans="1:3" x14ac:dyDescent="0.25">
      <c r="A62" s="52" t="s">
        <v>39</v>
      </c>
      <c r="B62">
        <v>53</v>
      </c>
      <c r="C62" s="92">
        <f t="shared" ref="C62:C66" si="1">B62/284</f>
        <v>0.18661971830985916</v>
      </c>
    </row>
    <row r="63" spans="1:3" x14ac:dyDescent="0.25">
      <c r="A63" s="52" t="s">
        <v>59</v>
      </c>
      <c r="B63" s="93">
        <v>34</v>
      </c>
      <c r="C63" s="92">
        <f t="shared" si="1"/>
        <v>0.11971830985915492</v>
      </c>
    </row>
    <row r="64" spans="1:3" x14ac:dyDescent="0.25">
      <c r="A64" s="52" t="s">
        <v>80</v>
      </c>
      <c r="B64" s="93">
        <v>21</v>
      </c>
      <c r="C64" s="92">
        <f t="shared" si="1"/>
        <v>7.3943661971830985E-2</v>
      </c>
    </row>
    <row r="65" spans="1:3" x14ac:dyDescent="0.25">
      <c r="A65" s="52" t="s">
        <v>29</v>
      </c>
      <c r="B65" s="93">
        <v>90</v>
      </c>
      <c r="C65" s="92">
        <f t="shared" si="1"/>
        <v>0.31690140845070425</v>
      </c>
    </row>
    <row r="66" spans="1:3" x14ac:dyDescent="0.25">
      <c r="A66" s="52" t="s">
        <v>1236</v>
      </c>
      <c r="B66">
        <v>284</v>
      </c>
      <c r="C66" s="55">
        <f t="shared" si="1"/>
        <v>1</v>
      </c>
    </row>
    <row r="69" spans="1:3" x14ac:dyDescent="0.25">
      <c r="A69" s="86" t="s">
        <v>1254</v>
      </c>
    </row>
    <row r="71" spans="1:3" x14ac:dyDescent="0.25">
      <c r="A71" s="51" t="s">
        <v>1233</v>
      </c>
      <c r="B71" t="s">
        <v>1255</v>
      </c>
      <c r="C71" s="54" t="s">
        <v>1235</v>
      </c>
    </row>
    <row r="72" spans="1:3" x14ac:dyDescent="0.25">
      <c r="A72" s="52" t="s">
        <v>48</v>
      </c>
      <c r="B72">
        <v>11</v>
      </c>
      <c r="C72" s="55">
        <f>B72/284</f>
        <v>3.873239436619718E-2</v>
      </c>
    </row>
    <row r="73" spans="1:3" x14ac:dyDescent="0.25">
      <c r="A73" s="52" t="s">
        <v>526</v>
      </c>
      <c r="B73">
        <v>1</v>
      </c>
      <c r="C73" s="55">
        <f t="shared" ref="C73:C100" si="2">B73/284</f>
        <v>3.5211267605633804E-3</v>
      </c>
    </row>
    <row r="74" spans="1:3" x14ac:dyDescent="0.25">
      <c r="A74" s="52" t="s">
        <v>203</v>
      </c>
      <c r="B74">
        <v>5</v>
      </c>
      <c r="C74" s="55">
        <f t="shared" si="2"/>
        <v>1.7605633802816902E-2</v>
      </c>
    </row>
    <row r="75" spans="1:3" x14ac:dyDescent="0.25">
      <c r="A75" s="52" t="s">
        <v>27</v>
      </c>
      <c r="B75">
        <v>78</v>
      </c>
      <c r="C75" s="55">
        <f t="shared" si="2"/>
        <v>0.27464788732394368</v>
      </c>
    </row>
    <row r="76" spans="1:3" x14ac:dyDescent="0.25">
      <c r="A76" s="52" t="s">
        <v>324</v>
      </c>
      <c r="B76">
        <v>8</v>
      </c>
      <c r="C76" s="55">
        <f t="shared" si="2"/>
        <v>2.8169014084507043E-2</v>
      </c>
    </row>
    <row r="77" spans="1:3" x14ac:dyDescent="0.25">
      <c r="A77" s="52" t="s">
        <v>131</v>
      </c>
      <c r="B77">
        <v>11</v>
      </c>
      <c r="C77" s="55">
        <f t="shared" si="2"/>
        <v>3.873239436619718E-2</v>
      </c>
    </row>
    <row r="78" spans="1:3" x14ac:dyDescent="0.25">
      <c r="A78" s="52" t="s">
        <v>84</v>
      </c>
      <c r="B78">
        <v>1</v>
      </c>
      <c r="C78" s="55">
        <f t="shared" si="2"/>
        <v>3.5211267605633804E-3</v>
      </c>
    </row>
    <row r="79" spans="1:3" x14ac:dyDescent="0.25">
      <c r="A79" s="52" t="s">
        <v>360</v>
      </c>
      <c r="B79">
        <v>10</v>
      </c>
      <c r="C79" s="55">
        <f t="shared" si="2"/>
        <v>3.5211267605633804E-2</v>
      </c>
    </row>
    <row r="80" spans="1:3" x14ac:dyDescent="0.25">
      <c r="A80" s="52" t="s">
        <v>329</v>
      </c>
      <c r="B80">
        <v>2</v>
      </c>
      <c r="C80" s="55">
        <f t="shared" si="2"/>
        <v>7.0422535211267607E-3</v>
      </c>
    </row>
    <row r="81" spans="1:3" x14ac:dyDescent="0.25">
      <c r="A81" s="52" t="s">
        <v>148</v>
      </c>
      <c r="B81">
        <v>5</v>
      </c>
      <c r="C81" s="55">
        <f t="shared" si="2"/>
        <v>1.7605633802816902E-2</v>
      </c>
    </row>
    <row r="82" spans="1:3" x14ac:dyDescent="0.25">
      <c r="A82" s="52" t="s">
        <v>264</v>
      </c>
      <c r="B82">
        <v>3</v>
      </c>
      <c r="C82" s="55">
        <f t="shared" si="2"/>
        <v>1.0563380281690141E-2</v>
      </c>
    </row>
    <row r="83" spans="1:3" x14ac:dyDescent="0.25">
      <c r="A83" s="52" t="s">
        <v>161</v>
      </c>
      <c r="B83">
        <v>6</v>
      </c>
      <c r="C83" s="55">
        <f t="shared" si="2"/>
        <v>2.1126760563380281E-2</v>
      </c>
    </row>
    <row r="84" spans="1:3" x14ac:dyDescent="0.25">
      <c r="A84" s="52" t="s">
        <v>1005</v>
      </c>
      <c r="B84">
        <v>1</v>
      </c>
      <c r="C84" s="55">
        <f t="shared" si="2"/>
        <v>3.5211267605633804E-3</v>
      </c>
    </row>
    <row r="85" spans="1:3" x14ac:dyDescent="0.25">
      <c r="A85" s="52" t="s">
        <v>186</v>
      </c>
      <c r="B85">
        <v>2</v>
      </c>
      <c r="C85" s="55">
        <f t="shared" si="2"/>
        <v>7.0422535211267607E-3</v>
      </c>
    </row>
    <row r="86" spans="1:3" x14ac:dyDescent="0.25">
      <c r="A86" s="52" t="s">
        <v>165</v>
      </c>
      <c r="B86">
        <v>15</v>
      </c>
      <c r="C86" s="55">
        <f t="shared" si="2"/>
        <v>5.2816901408450703E-2</v>
      </c>
    </row>
    <row r="87" spans="1:3" x14ac:dyDescent="0.25">
      <c r="A87" s="52" t="s">
        <v>289</v>
      </c>
      <c r="B87">
        <v>2</v>
      </c>
      <c r="C87" s="55">
        <f t="shared" si="2"/>
        <v>7.0422535211267607E-3</v>
      </c>
    </row>
    <row r="88" spans="1:3" x14ac:dyDescent="0.25">
      <c r="A88" s="52" t="s">
        <v>453</v>
      </c>
      <c r="B88">
        <v>1</v>
      </c>
      <c r="C88" s="55">
        <f t="shared" si="2"/>
        <v>3.5211267605633804E-3</v>
      </c>
    </row>
    <row r="89" spans="1:3" x14ac:dyDescent="0.25">
      <c r="A89" s="52" t="s">
        <v>344</v>
      </c>
      <c r="B89">
        <v>4</v>
      </c>
      <c r="C89" s="55">
        <f t="shared" si="2"/>
        <v>1.4084507042253521E-2</v>
      </c>
    </row>
    <row r="90" spans="1:3" x14ac:dyDescent="0.25">
      <c r="A90" s="52" t="s">
        <v>834</v>
      </c>
      <c r="B90">
        <v>2</v>
      </c>
      <c r="C90" s="55">
        <f t="shared" si="2"/>
        <v>7.0422535211267607E-3</v>
      </c>
    </row>
    <row r="91" spans="1:3" x14ac:dyDescent="0.25">
      <c r="A91" s="52" t="s">
        <v>73</v>
      </c>
      <c r="B91">
        <v>38</v>
      </c>
      <c r="C91" s="55">
        <f t="shared" si="2"/>
        <v>0.13380281690140844</v>
      </c>
    </row>
    <row r="92" spans="1:3" x14ac:dyDescent="0.25">
      <c r="A92" s="52" t="s">
        <v>631</v>
      </c>
      <c r="B92">
        <v>2</v>
      </c>
      <c r="C92" s="55">
        <f t="shared" si="2"/>
        <v>7.0422535211267607E-3</v>
      </c>
    </row>
    <row r="93" spans="1:3" x14ac:dyDescent="0.25">
      <c r="A93" s="52" t="s">
        <v>915</v>
      </c>
      <c r="B93">
        <v>1</v>
      </c>
      <c r="C93" s="55">
        <f t="shared" si="2"/>
        <v>3.5211267605633804E-3</v>
      </c>
    </row>
    <row r="94" spans="1:3" x14ac:dyDescent="0.25">
      <c r="A94" s="52" t="s">
        <v>400</v>
      </c>
      <c r="B94">
        <v>7</v>
      </c>
      <c r="C94" s="55">
        <f t="shared" si="2"/>
        <v>2.464788732394366E-2</v>
      </c>
    </row>
    <row r="95" spans="1:3" x14ac:dyDescent="0.25">
      <c r="A95" s="52" t="s">
        <v>1095</v>
      </c>
      <c r="B95">
        <v>1</v>
      </c>
      <c r="C95" s="55">
        <f t="shared" si="2"/>
        <v>3.5211267605633804E-3</v>
      </c>
    </row>
    <row r="96" spans="1:3" x14ac:dyDescent="0.25">
      <c r="A96" s="52" t="s">
        <v>57</v>
      </c>
      <c r="B96">
        <v>23</v>
      </c>
      <c r="C96" s="55">
        <f t="shared" si="2"/>
        <v>8.098591549295775E-2</v>
      </c>
    </row>
    <row r="97" spans="1:3" x14ac:dyDescent="0.25">
      <c r="A97" s="52" t="s">
        <v>208</v>
      </c>
      <c r="B97">
        <v>8</v>
      </c>
      <c r="C97" s="55">
        <f t="shared" si="2"/>
        <v>2.8169014084507043E-2</v>
      </c>
    </row>
    <row r="98" spans="1:3" x14ac:dyDescent="0.25">
      <c r="A98" s="52" t="s">
        <v>127</v>
      </c>
      <c r="B98">
        <v>11</v>
      </c>
      <c r="C98" s="55">
        <f t="shared" si="2"/>
        <v>3.873239436619718E-2</v>
      </c>
    </row>
    <row r="99" spans="1:3" x14ac:dyDescent="0.25">
      <c r="A99" s="52" t="s">
        <v>111</v>
      </c>
      <c r="B99">
        <v>25</v>
      </c>
      <c r="C99" s="55">
        <f t="shared" si="2"/>
        <v>8.8028169014084501E-2</v>
      </c>
    </row>
    <row r="100" spans="1:3" x14ac:dyDescent="0.25">
      <c r="A100" s="52" t="s">
        <v>1236</v>
      </c>
      <c r="B100">
        <v>284</v>
      </c>
      <c r="C100" s="55">
        <f t="shared" si="2"/>
        <v>1</v>
      </c>
    </row>
    <row r="103" spans="1:3" x14ac:dyDescent="0.25">
      <c r="A103" s="86" t="s">
        <v>1256</v>
      </c>
    </row>
    <row r="105" spans="1:3" x14ac:dyDescent="0.25">
      <c r="A105" s="51" t="s">
        <v>1233</v>
      </c>
      <c r="B105" t="s">
        <v>1257</v>
      </c>
      <c r="C105" s="54" t="s">
        <v>1235</v>
      </c>
    </row>
    <row r="106" spans="1:3" x14ac:dyDescent="0.25">
      <c r="A106" s="91" t="s">
        <v>155</v>
      </c>
      <c r="B106" s="93">
        <v>26</v>
      </c>
      <c r="C106" s="55">
        <f>B106/284</f>
        <v>9.154929577464789E-2</v>
      </c>
    </row>
    <row r="107" spans="1:3" x14ac:dyDescent="0.25">
      <c r="A107" s="91" t="s">
        <v>40</v>
      </c>
      <c r="B107" s="93">
        <v>55</v>
      </c>
      <c r="C107" s="55">
        <f t="shared" ref="C107:C113" si="3">B107/284</f>
        <v>0.19366197183098591</v>
      </c>
    </row>
    <row r="108" spans="1:3" x14ac:dyDescent="0.25">
      <c r="A108" s="91" t="s">
        <v>91</v>
      </c>
      <c r="B108" s="93">
        <v>23</v>
      </c>
      <c r="C108" s="55">
        <f t="shared" si="3"/>
        <v>8.098591549295775E-2</v>
      </c>
    </row>
    <row r="109" spans="1:3" x14ac:dyDescent="0.25">
      <c r="A109" s="91" t="s">
        <v>86</v>
      </c>
      <c r="B109" s="93">
        <v>104</v>
      </c>
      <c r="C109" s="55">
        <f t="shared" si="3"/>
        <v>0.36619718309859156</v>
      </c>
    </row>
    <row r="110" spans="1:3" x14ac:dyDescent="0.25">
      <c r="A110" s="52" t="s">
        <v>30</v>
      </c>
      <c r="B110">
        <v>39</v>
      </c>
      <c r="C110" s="55">
        <f t="shared" si="3"/>
        <v>0.13732394366197184</v>
      </c>
    </row>
    <row r="111" spans="1:3" x14ac:dyDescent="0.25">
      <c r="A111" s="52" t="s">
        <v>150</v>
      </c>
      <c r="B111" s="93">
        <v>6</v>
      </c>
      <c r="C111" s="55">
        <f t="shared" si="3"/>
        <v>2.1126760563380281E-2</v>
      </c>
    </row>
    <row r="112" spans="1:3" x14ac:dyDescent="0.25">
      <c r="A112" s="91" t="s">
        <v>60</v>
      </c>
      <c r="B112" s="93">
        <v>31</v>
      </c>
      <c r="C112" s="55">
        <f t="shared" si="3"/>
        <v>0.10915492957746478</v>
      </c>
    </row>
    <row r="113" spans="1:3" x14ac:dyDescent="0.25">
      <c r="A113" s="52" t="s">
        <v>1236</v>
      </c>
      <c r="B113">
        <v>284</v>
      </c>
      <c r="C113" s="55">
        <f t="shared" si="3"/>
        <v>1</v>
      </c>
    </row>
    <row r="116" spans="1:3" x14ac:dyDescent="0.25">
      <c r="A116" s="86" t="s">
        <v>1258</v>
      </c>
    </row>
    <row r="118" spans="1:3" x14ac:dyDescent="0.25">
      <c r="A118" s="51" t="s">
        <v>1233</v>
      </c>
      <c r="B118" t="s">
        <v>1259</v>
      </c>
      <c r="C118" s="54"/>
    </row>
    <row r="119" spans="1:3" x14ac:dyDescent="0.25">
      <c r="A119" s="52" t="s">
        <v>145</v>
      </c>
      <c r="B119" s="88">
        <v>23.315789473684209</v>
      </c>
      <c r="C119" s="55">
        <f>B119/284</f>
        <v>8.2097850259451446E-2</v>
      </c>
    </row>
    <row r="120" spans="1:3" x14ac:dyDescent="0.25">
      <c r="A120" s="52" t="s">
        <v>121</v>
      </c>
      <c r="B120" s="88">
        <v>25.255813953488371</v>
      </c>
      <c r="C120" s="55">
        <f t="shared" ref="C120:C125" si="4">B120/284</f>
        <v>8.892892237143793E-2</v>
      </c>
    </row>
    <row r="121" spans="1:3" x14ac:dyDescent="0.25">
      <c r="A121" s="52" t="s">
        <v>45</v>
      </c>
      <c r="B121" s="88">
        <v>26.425000000000001</v>
      </c>
      <c r="C121" s="55">
        <f t="shared" si="4"/>
        <v>9.3045774647887325E-2</v>
      </c>
    </row>
    <row r="122" spans="1:3" x14ac:dyDescent="0.25">
      <c r="A122" s="52" t="s">
        <v>703</v>
      </c>
      <c r="B122" s="88">
        <v>27.166666666666668</v>
      </c>
      <c r="C122" s="55">
        <f t="shared" si="4"/>
        <v>9.5657276995305171E-2</v>
      </c>
    </row>
    <row r="123" spans="1:3" x14ac:dyDescent="0.25">
      <c r="A123" s="52" t="s">
        <v>55</v>
      </c>
      <c r="B123" s="88">
        <v>18.767441860465116</v>
      </c>
      <c r="C123" s="55">
        <f t="shared" si="4"/>
        <v>6.6082541762201116E-2</v>
      </c>
    </row>
    <row r="124" spans="1:3" x14ac:dyDescent="0.25">
      <c r="A124" s="52" t="s">
        <v>88</v>
      </c>
      <c r="B124" s="88">
        <v>19.424242424242426</v>
      </c>
      <c r="C124" s="55">
        <f t="shared" si="4"/>
        <v>6.8395219803670512E-2</v>
      </c>
    </row>
    <row r="125" spans="1:3" x14ac:dyDescent="0.25">
      <c r="A125" s="52" t="s">
        <v>35</v>
      </c>
      <c r="B125" s="88">
        <v>18.399999999999999</v>
      </c>
      <c r="C125" s="55">
        <f t="shared" si="4"/>
        <v>6.4788732394366194E-2</v>
      </c>
    </row>
    <row r="126" spans="1:3" x14ac:dyDescent="0.25">
      <c r="A126" s="52" t="s">
        <v>1236</v>
      </c>
      <c r="B126" s="88">
        <v>21.760563380281692</v>
      </c>
      <c r="C126" s="55"/>
    </row>
  </sheetData>
  <pageMargins left="0.7" right="0.7" top="0.75" bottom="0.75" header="0.3" footer="0.3"/>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workbookViewId="0"/>
  </sheetViews>
  <sheetFormatPr baseColWidth="10" defaultColWidth="9.140625" defaultRowHeight="15" x14ac:dyDescent="0.25"/>
  <sheetData>
    <row r="2" spans="2:4" x14ac:dyDescent="0.25">
      <c r="B2" s="89" t="s">
        <v>1260</v>
      </c>
    </row>
    <row r="3" spans="2:4" x14ac:dyDescent="0.25">
      <c r="B3" s="90" t="s">
        <v>1261</v>
      </c>
    </row>
    <row r="4" spans="2:4" x14ac:dyDescent="0.25">
      <c r="B4" s="90" t="s">
        <v>1262</v>
      </c>
    </row>
    <row r="6" spans="2:4" x14ac:dyDescent="0.25">
      <c r="C6" t="s">
        <v>1</v>
      </c>
      <c r="D6" t="s">
        <v>1263</v>
      </c>
    </row>
    <row r="7" spans="2:4" x14ac:dyDescent="0.25">
      <c r="C7" t="s">
        <v>26</v>
      </c>
      <c r="D7">
        <v>283</v>
      </c>
    </row>
    <row r="8" spans="2:4" x14ac:dyDescent="0.25">
      <c r="C8" t="s">
        <v>222</v>
      </c>
      <c r="D8">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Hoja4</vt:lpstr>
      <vt:lpstr>Datos transformados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Ines Ariza Estrada</dc:creator>
  <cp:keywords/>
  <dc:description/>
  <cp:lastModifiedBy>Laura Ines Ariza Estrada</cp:lastModifiedBy>
  <cp:revision/>
  <dcterms:created xsi:type="dcterms:W3CDTF">2023-10-09T15:06:50Z</dcterms:created>
  <dcterms:modified xsi:type="dcterms:W3CDTF">2023-10-09T20:31:31Z</dcterms:modified>
  <cp:category/>
  <cp:contentStatus/>
</cp:coreProperties>
</file>