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NBC\Documents\atencion usuario 2021\Cuadros\"/>
    </mc:Choice>
  </mc:AlternateContent>
  <bookViews>
    <workbookView xWindow="0" yWindow="0" windowWidth="28800" windowHeight="11835"/>
  </bookViews>
  <sheets>
    <sheet name="PQRSD ENERO" sheetId="2" r:id="rId1"/>
    <sheet name="Dinámicas" sheetId="5" r:id="rId2"/>
  </sheets>
  <definedNames>
    <definedName name="_xlnm._FilterDatabase" localSheetId="0" hidden="1">'PQRSD ENERO'!$A$1:$X$117</definedName>
  </definedNames>
  <calcPr calcId="152511"/>
  <pivotCaches>
    <pivotCache cacheId="3" r:id="rId3"/>
    <pivotCache cacheId="4" r:id="rId4"/>
  </pivotCaches>
</workbook>
</file>

<file path=xl/calcChain.xml><?xml version="1.0" encoding="utf-8"?>
<calcChain xmlns="http://schemas.openxmlformats.org/spreadsheetml/2006/main">
  <c r="C152" i="5" l="1"/>
  <c r="C151" i="5"/>
  <c r="C150" i="5"/>
  <c r="C149" i="5"/>
  <c r="C148" i="5"/>
  <c r="B153" i="5" l="1"/>
  <c r="C122" i="5" l="1"/>
  <c r="C121" i="5"/>
  <c r="C120" i="5"/>
  <c r="C119" i="5"/>
  <c r="C118" i="5"/>
  <c r="C117" i="5"/>
  <c r="C116" i="5"/>
  <c r="C123" i="5" s="1"/>
  <c r="C112" i="5"/>
  <c r="C111" i="5"/>
  <c r="C109" i="5"/>
  <c r="C108" i="5"/>
  <c r="C107" i="5"/>
  <c r="C104" i="5"/>
  <c r="C103" i="5"/>
  <c r="C102" i="5"/>
  <c r="C110" i="5"/>
  <c r="C106" i="5"/>
  <c r="C105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76" i="5"/>
  <c r="C75" i="5"/>
  <c r="C74" i="5"/>
  <c r="C73" i="5"/>
  <c r="C72" i="5"/>
  <c r="C77" i="5" s="1"/>
  <c r="C59" i="5"/>
  <c r="C58" i="5"/>
  <c r="C57" i="5"/>
  <c r="C41" i="5"/>
  <c r="C40" i="5"/>
  <c r="C38" i="5"/>
  <c r="C39" i="5"/>
  <c r="C36" i="5"/>
  <c r="C37" i="5"/>
  <c r="C35" i="5"/>
  <c r="C34" i="5"/>
  <c r="C42" i="5" s="1"/>
  <c r="C33" i="5"/>
  <c r="C32" i="5"/>
  <c r="C31" i="5"/>
  <c r="C17" i="5"/>
  <c r="C16" i="5"/>
  <c r="C15" i="5"/>
  <c r="C18" i="5" s="1"/>
  <c r="C3" i="5"/>
  <c r="C2" i="5"/>
  <c r="C4" i="5" s="1"/>
  <c r="C113" i="5" l="1"/>
  <c r="B26" i="5" l="1"/>
  <c r="C153" i="5" l="1"/>
</calcChain>
</file>

<file path=xl/sharedStrings.xml><?xml version="1.0" encoding="utf-8"?>
<sst xmlns="http://schemas.openxmlformats.org/spreadsheetml/2006/main" count="2229" uniqueCount="616">
  <si>
    <t>Canal Oficial de Entrada</t>
  </si>
  <si>
    <t>Canal de Atención</t>
  </si>
  <si>
    <t>Departamento</t>
  </si>
  <si>
    <t>Peticionario</t>
  </si>
  <si>
    <t>Naturaleza jurídica del peticionario</t>
  </si>
  <si>
    <t>Tema de Consulta</t>
  </si>
  <si>
    <t>Asunto</t>
  </si>
  <si>
    <t>Responsable</t>
  </si>
  <si>
    <t>Área</t>
  </si>
  <si>
    <t>Dependencia</t>
  </si>
  <si>
    <t>Tipo de petición</t>
  </si>
  <si>
    <t>Tiempo de respuesta legal</t>
  </si>
  <si>
    <t>No Radicado</t>
  </si>
  <si>
    <t>Fecha Radicación</t>
  </si>
  <si>
    <t>Número de salida</t>
  </si>
  <si>
    <t>Fecha de salida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</si>
  <si>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</si>
  <si>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</si>
  <si>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</si>
  <si>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</si>
  <si>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</si>
  <si>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</si>
  <si>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</si>
  <si>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</si>
  <si>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Canal Virtual</t>
  </si>
  <si>
    <t>Correo Atencion Ciudadano</t>
  </si>
  <si>
    <t>Quindío</t>
  </si>
  <si>
    <t>HUGO ROBINSON GONZALEZ HURTADO </t>
  </si>
  <si>
    <t>Persona Natural</t>
  </si>
  <si>
    <t>Solicitud de información</t>
  </si>
  <si>
    <t>CAC. Solicitud información a consulta. </t>
  </si>
  <si>
    <t>Ronny Estiven Romero Velandia</t>
  </si>
  <si>
    <t>CONSULTA </t>
  </si>
  <si>
    <t>20213800056362  </t>
  </si>
  <si>
    <t>20212050083161</t>
  </si>
  <si>
    <t>Cumplido</t>
  </si>
  <si>
    <t>No se Adjunta evidencia de respuesta</t>
  </si>
  <si>
    <t>Casanare</t>
  </si>
  <si>
    <t>ALCALDIA SACAMA CASANARE </t>
  </si>
  <si>
    <t>Entidad Territorial</t>
  </si>
  <si>
    <t>Fortalecimiento Bomberil</t>
  </si>
  <si>
    <t>SM. Solicitud fortalecimiento Cuerpo de Bomberos de Sácama Casanare </t>
  </si>
  <si>
    <t>PETICION DE INTERES GENERAL </t>
  </si>
  <si>
    <t>20213800056372  </t>
  </si>
  <si>
    <t>20212000013571</t>
  </si>
  <si>
    <t>PDF</t>
  </si>
  <si>
    <t>SI</t>
  </si>
  <si>
    <t>N/A</t>
  </si>
  <si>
    <t>Cerraron el Orfeo con el siguiente número de radicado: 2021380005637200003 pero realmente el número de la respuesta es el: 20212000013571.</t>
  </si>
  <si>
    <t>CUERPO DE BOMBEROS VOLUNTARIOS DE FLORENCIA  </t>
  </si>
  <si>
    <t>Cuerpo de Bomberos</t>
  </si>
  <si>
    <t>CAC. Solicitud Concepto de Donación de terreno, edificaciones y vehículos.  </t>
  </si>
  <si>
    <t>20213800056402  </t>
  </si>
  <si>
    <t>20212050083321</t>
  </si>
  <si>
    <t>Extemporánea</t>
  </si>
  <si>
    <t>Cundinamarca</t>
  </si>
  <si>
    <t>ALCALDIA MUNICIPAL DE SOPO CUNDINAMARCA </t>
  </si>
  <si>
    <t>SM. Remisión denuncia Comandate de estación. </t>
  </si>
  <si>
    <t>DENUNCIA </t>
  </si>
  <si>
    <t>20213800056412  </t>
  </si>
  <si>
    <t>20212050083171</t>
  </si>
  <si>
    <t>Word</t>
  </si>
  <si>
    <t>No se adjunta evidencia de respuesta peticion ni de envio de la misma en correo electronico</t>
  </si>
  <si>
    <t>Nariño</t>
  </si>
  <si>
    <t>DANOVER GUERRERO SANCHEZ  </t>
  </si>
  <si>
    <t>CAC. Solicitud capacitación virtual. </t>
  </si>
  <si>
    <t>SOLICITUD </t>
  </si>
  <si>
    <t>20213800056422  </t>
  </si>
  <si>
    <t>Anotación ORFEO: SE TOMA CONTACTO CON EL PETICIONARIO VIA TELEFONICA Y SE LE BRINDA INFORMACION SOBRE EL PROCESO DE FORMACION QUE SOLICITA. SE LE RECOMIENDA LA COORDINACION DE LAS SOLICITUDES CON EL CUERPO DE BOMBEROS Y EL INDAGAR LA OFERTA DE SU ARL Y EL SENA EN TUMACO. RESUELTO</t>
  </si>
  <si>
    <t>Tolima</t>
  </si>
  <si>
    <t>DELEGACION DEPARTAMENTAL DE BOMBEROS DE TOLIMA  </t>
  </si>
  <si>
    <t>CAC. Concepto </t>
  </si>
  <si>
    <t>20213800056452  </t>
  </si>
  <si>
    <t>20212050083181</t>
  </si>
  <si>
    <t>ALCALDIA MUNICIPAL DE SAN ANTONIO DEL TEQUENDAMA  </t>
  </si>
  <si>
    <t>CAC. ACLARACION INQUIETUDES PROCESO AUDITOR CONTRATO No. 014 Y 212 DE 2020 - CUERPO DE BOMBEROS VOLUNTARIOS SAN ANTONIO DEL TEQUENDAMA. </t>
  </si>
  <si>
    <t>20213800056462  </t>
  </si>
  <si>
    <t>20212050083241</t>
  </si>
  <si>
    <t>Valle del Cauca</t>
  </si>
  <si>
    <t>DIANA PATRICIA CORREA BALCAZAR </t>
  </si>
  <si>
    <t>CAC. Documentos caso expulsión Diana Correa  </t>
  </si>
  <si>
    <t>INFORMES </t>
  </si>
  <si>
    <t>20213800056512  </t>
  </si>
  <si>
    <t xml:space="preserve">20212050083391 </t>
  </si>
  <si>
    <t>Santander</t>
  </si>
  <si>
    <t>CUERPO DE BOMBEROS VOLUNTARIOS DE LOS SANTOS  </t>
  </si>
  <si>
    <t>Covid 19</t>
  </si>
  <si>
    <t>CAC. solicitud.  </t>
  </si>
  <si>
    <t>20213800056552  </t>
  </si>
  <si>
    <t>20212050083191</t>
  </si>
  <si>
    <t>CUERPO DE BOMBEROS VOLUNTARIOS EL DONCELLO - CAQUETÁ  </t>
  </si>
  <si>
    <t>CAC. SOLICITUD INFORMACION DECRETO.  </t>
  </si>
  <si>
    <t>PETICIÓN DE DOCUMENTOS E INFORMACIÓN </t>
  </si>
  <si>
    <t>20213800056582  </t>
  </si>
  <si>
    <t>20212050084481</t>
  </si>
  <si>
    <t>CAC. SOLICITUD KIT DE RESCATE VEHICULAR  </t>
  </si>
  <si>
    <t>20213800056592  </t>
  </si>
  <si>
    <t>20212000013701</t>
  </si>
  <si>
    <t>Norte de Santander</t>
  </si>
  <si>
    <t>WILLIAM CARVAJAL  </t>
  </si>
  <si>
    <t>CAC. Inquietudes RUE. </t>
  </si>
  <si>
    <t>PETICION DE INTERES PARTICULAR </t>
  </si>
  <si>
    <t>20213800056602  </t>
  </si>
  <si>
    <t>Anotación ORFEO:Se da respuesta mediante correo electrónico el día 12/01/2020.</t>
  </si>
  <si>
    <t>No se adjunta evidencia de la respuesta.</t>
  </si>
  <si>
    <t>Cesar</t>
  </si>
  <si>
    <t>EDGAR ANTONIO FONSECA PABON </t>
  </si>
  <si>
    <t>Legislación Bomberil</t>
  </si>
  <si>
    <t>CAC. TRASLADO POR COMPETENCIA - FUNCION PUBLICA, Radicado Ministerio del Interior: 20202040601461.  </t>
  </si>
  <si>
    <t>DERECHOS DE PETICIóN </t>
  </si>
  <si>
    <t>20213800056622  </t>
  </si>
  <si>
    <t>20212050083261</t>
  </si>
  <si>
    <t>Antioquia</t>
  </si>
  <si>
    <t>Caldas</t>
  </si>
  <si>
    <t>GOBERNACIóN DE CALDAS SECRETARIA DE GOBIERNO  </t>
  </si>
  <si>
    <t>CAC. PETICIÓN DE CONSULTA E INFORMACIÓN.  </t>
  </si>
  <si>
    <t>20213800056652  </t>
  </si>
  <si>
    <t>BáRBARA MELO  </t>
  </si>
  <si>
    <t>CAC. Solicitud de datos sobre incendios forestales urbanos </t>
  </si>
  <si>
    <t>20213800056682  </t>
  </si>
  <si>
    <t>CUERPO DE BOMBEROS VOLUNTARIOS DE NUEVO COLON BOYACA  </t>
  </si>
  <si>
    <t>CAC. SOLICITUD CERTIFICADO DE IDONEIDAD. </t>
  </si>
  <si>
    <t>20213800056692  </t>
  </si>
  <si>
    <t>CUERPO DE BOMBEROS VOLUNTARIOS DE MELGAR  </t>
  </si>
  <si>
    <t>NELSON GONZáLEZ REYES </t>
  </si>
  <si>
    <t>CAC. Inquietud. </t>
  </si>
  <si>
    <t>20213800056742  </t>
  </si>
  <si>
    <t>INGRID TORRES RODRIGUEZ </t>
  </si>
  <si>
    <t>CAC. IMG_20201223_0001.pdf. Denuncias sobre acciones realizadas por la Señora Liceth Pajaro Espinosa. </t>
  </si>
  <si>
    <t>20213800056752  </t>
  </si>
  <si>
    <t>EDGAR VILLAMIL QUIROGA </t>
  </si>
  <si>
    <t>CAC-. Directorio nacional de cuerpo de bomberos. </t>
  </si>
  <si>
    <t>20213800056762  </t>
  </si>
  <si>
    <t>EDGAR SAAVEDRA  </t>
  </si>
  <si>
    <t>CAC. Chat transcript on dnbc.gov.co started on Thursday, January 07, 2021, proceso para conformar un comité disciplinario y como debe funcionar dicho comité </t>
  </si>
  <si>
    <t>20213800056782  </t>
  </si>
  <si>
    <t>JULIáN ROBERTO PINTO MALAVER </t>
  </si>
  <si>
    <t>CAC. Certificado de Ingresos y Retenciones. </t>
  </si>
  <si>
    <t>20213800056792  </t>
  </si>
  <si>
    <t>SECRETARIA CBV FLORIDABLANCA  </t>
  </si>
  <si>
    <t>CAC. DERECHO DE PETICIÓN DE CERTIFICADO DE CUMPLIMIENTO / RAD CBVF-2021-COMD-00031-S. </t>
  </si>
  <si>
    <t>20213800056802  </t>
  </si>
  <si>
    <t>FABIAN ANDRES MORENO  </t>
  </si>
  <si>
    <t>CAC. Solicitud de ayudas. </t>
  </si>
  <si>
    <t>20213800056812  </t>
  </si>
  <si>
    <t>ASOCIACION DE BOMBEROS RESCATES Y SIMILARES DE  </t>
  </si>
  <si>
    <t>CAC. Solicitud de acompañamiento. </t>
  </si>
  <si>
    <t>20213800056852  </t>
  </si>
  <si>
    <t>JESUS DAVID RAMOS PEREZ </t>
  </si>
  <si>
    <t>CAC. Solicitud de una copia de bomberos activo operativo del cuerpo de bomberos voluntario de Planeta Rica  </t>
  </si>
  <si>
    <t>20213800056892  </t>
  </si>
  <si>
    <t>DARíO JACK MEJíA ARAUJO </t>
  </si>
  <si>
    <t>CAC. OFICIO POR ELECCION DE DIGNATARIOS EN BOMBEROS EN VALLEDUPAR.  </t>
  </si>
  <si>
    <t>20213800056932  </t>
  </si>
  <si>
    <t>CUERPO DE BOMBEROS VOLUNTARIOS INDIGENA EN CONFORMIDAD DE DE TURBANA  </t>
  </si>
  <si>
    <t>CAC. Derecho de petición interpuesto por JOSÉ LUIS ALQUICHIRE reprecentante legal del cuerpo de bomberos voluntario de tubará Atlántico en formación, debido a la negligencia en cuanto a la expedición de la personería jurídica de dicho cuerpo de bomberos. </t>
  </si>
  <si>
    <t>20213800056942  </t>
  </si>
  <si>
    <t>CUERPO DE BOMBEROS VOLUNTARIOS DE MALAMBO  </t>
  </si>
  <si>
    <t>CAC. Solicitud de vigilancia al Cuerpo de Bomberos Voluntarios  </t>
  </si>
  <si>
    <t>20213800056982  </t>
  </si>
  <si>
    <t>VEEDURIA CIUDADANA VIGIAS DEL CAFE LUIS FERNANDO REYES RAMíREZ  </t>
  </si>
  <si>
    <t>CAC. SOLICITUD INFORMACION Y COPIAS. </t>
  </si>
  <si>
    <t>20213800057002  </t>
  </si>
  <si>
    <t>CAC. SOLICITUD INTERVENCION DIRECTA. </t>
  </si>
  <si>
    <t>20213800057022  </t>
  </si>
  <si>
    <t>CUERPO DE BOMBEROS VOLUNTARIO TUNIA  </t>
  </si>
  <si>
    <t>CAC. SOLICITUD DE IMFORMACION. </t>
  </si>
  <si>
    <t>20213800057042  </t>
  </si>
  <si>
    <t>MUNICIPIO DE LA MONTANITA  </t>
  </si>
  <si>
    <t>CAC. Respuesta su oficio No.20212050082581 fechado el 07 de enero de 2021  </t>
  </si>
  <si>
    <t>20213800057052  </t>
  </si>
  <si>
    <t>QUEJAS Y SOLUCIONES  </t>
  </si>
  <si>
    <t>CAC. Solicitud de información de generación y gestión de residuos en el marco del cumplimiento de las metas Plan de Desarrollo 2020-2024. </t>
  </si>
  <si>
    <t>20213800057062  </t>
  </si>
  <si>
    <t>INTER RAPIDISIMO  </t>
  </si>
  <si>
    <t>CAC. SOLICITUD CERTIFICADOS RETE ICA AÑO GRAVABLE 2020. </t>
  </si>
  <si>
    <t>20213800057112  </t>
  </si>
  <si>
    <t>CAC. SOLICITUD CERTIFICADOS LABORALES 2020 </t>
  </si>
  <si>
    <t>20213800057132  </t>
  </si>
  <si>
    <t>PERDOMO BUSINNES GROUP S.A.S  </t>
  </si>
  <si>
    <t>CAC. CERTIFICADOS </t>
  </si>
  <si>
    <t>20213800057182  </t>
  </si>
  <si>
    <t>CUERPO DE BOMBEROS VOLUNTARIOS DE MIRANDA  </t>
  </si>
  <si>
    <t>CAC. solicitud  </t>
  </si>
  <si>
    <t>20213800057192  </t>
  </si>
  <si>
    <t>ALBER MAURICIO GALEANO PALACIOS </t>
  </si>
  <si>
    <t>20213800057202  </t>
  </si>
  <si>
    <t>ALCALDIA MUNICIPAL VISTA HERMOSA META </t>
  </si>
  <si>
    <t>CAC. Solicitud De Apoyo vehículo(Carro tanque) </t>
  </si>
  <si>
    <t>20213800057212  </t>
  </si>
  <si>
    <t>JORDAN CASAÑAS  </t>
  </si>
  <si>
    <t>CAC. solicitud de Inspección, Vigilancia y Control – CBV Orito - Putumayo </t>
  </si>
  <si>
    <t>20213800057232  </t>
  </si>
  <si>
    <t>ALCALDIA MUNICIPAL CASTILLA LA NUEVA META </t>
  </si>
  <si>
    <t>CAC. SOLICITUD DE CONCEPTO.  </t>
  </si>
  <si>
    <t>20213800057242  </t>
  </si>
  <si>
    <t>CUERPO DE BOMBEROS VOLUNTARIOS DE RIVERA  </t>
  </si>
  <si>
    <t>CAC. OFICIO DE TRASLADO COMPETENCIA.  </t>
  </si>
  <si>
    <t>QUEJA </t>
  </si>
  <si>
    <t>20213800057272  </t>
  </si>
  <si>
    <t>ALCALDIA MUNICIPAL RAGONVALIA NORTE DE SANTANDER </t>
  </si>
  <si>
    <t>CAC. Radicado 000036. circular radicado DNBC No. 20212050082551.  </t>
  </si>
  <si>
    <t>20213800057282  </t>
  </si>
  <si>
    <t>CUERPO DE BOMBEROS VOLUNTARIOS DE MONIQUIRA  </t>
  </si>
  <si>
    <t>Guajira</t>
  </si>
  <si>
    <t>CUERPO DE BOMBEROS VOLUNTARIOS DE MANAURE - LA GUAJIRA  </t>
  </si>
  <si>
    <t>CAC. Carta. Solicitud máquina de bomberos para Manaure. </t>
  </si>
  <si>
    <t>20213800057302  </t>
  </si>
  <si>
    <t>CUERPO DE BOMBEROS VOLUNTARIOS DE RIOFRIO  </t>
  </si>
  <si>
    <t>CAC. Petición de copias.  </t>
  </si>
  <si>
    <t>20213800057322  </t>
  </si>
  <si>
    <t>CUERPO DE BOMBEROS VOLUNTARIOS DE SAMPUES  </t>
  </si>
  <si>
    <t>CAC. RV: Acuerdo de pago devolución de impuestos.  </t>
  </si>
  <si>
    <t>20213800057332  </t>
  </si>
  <si>
    <t>GOBERNACION DEL BOLIVAR SECRETARIA DEL INTERIOR  </t>
  </si>
  <si>
    <t>CAC. solicitud informe.  </t>
  </si>
  <si>
    <t>20213800057362  </t>
  </si>
  <si>
    <t>MAURICIO MONTOYA M  </t>
  </si>
  <si>
    <t>SM. Derecho de petición sobre legalidad de cobro por certificados de Seguridad Humana y contraincendios realizado por el CBV de Sabaneta </t>
  </si>
  <si>
    <t>20213800057382  </t>
  </si>
  <si>
    <t>CUERPO DE BOMBEROS VOLUNTARIOS DE PULI - CUNDINAMARCA  </t>
  </si>
  <si>
    <t>RD. Respuesta a radicado Número: 20202050078691. </t>
  </si>
  <si>
    <t>20213800057422  </t>
  </si>
  <si>
    <t>ALCALDIA MUNICIPAL DE SAN JOSE DEL GUAVIARE GUAVIARE </t>
  </si>
  <si>
    <t>CAC. Respuesta Oficial. EXT_S21-00001144-PQRSD-001137-PQR, código de consulta 0297218132117 del 08/01/2021 que se adjunta.  </t>
  </si>
  <si>
    <t>20213800057452  </t>
  </si>
  <si>
    <t>CUERPO DE BOMBEROS DE CHOCONTA  </t>
  </si>
  <si>
    <t>CAC. Proyecto Maquina extintora - Chocontá, Cundinamarca.  </t>
  </si>
  <si>
    <t>20213800057462  </t>
  </si>
  <si>
    <t>FABIAN ENRIQUE VARGAS ALFONSO </t>
  </si>
  <si>
    <t>CAC. Aquí hay algunos archivos. Solicitud.  </t>
  </si>
  <si>
    <t>RECLAMO </t>
  </si>
  <si>
    <t>20213800057492  </t>
  </si>
  <si>
    <t>ALCALDIA DE MONIQUIRA - BOYACA  </t>
  </si>
  <si>
    <t>CAC. Situación jurídica Cuerpo de Bomberos Moniquirá.  </t>
  </si>
  <si>
    <t>20213800057522  </t>
  </si>
  <si>
    <t>ALCALDIA AGUA DE DIOS CUNDINAMARCA </t>
  </si>
  <si>
    <t>CAC. ESTADO SOLICITUD ALCALDIA AGUA DE DIOS. </t>
  </si>
  <si>
    <t>20213800057532  </t>
  </si>
  <si>
    <t>CUERPO DE BOMBEROS VOLUNTARIOS DE ZIPAQUIRA  </t>
  </si>
  <si>
    <t>CAC. SOLICITUD ASESORIA Y EMISION DE CONCEPTO JURIDICO.  </t>
  </si>
  <si>
    <t>20213800057542  </t>
  </si>
  <si>
    <t>KARLA JOHANNA GIL RODRIGUEZ </t>
  </si>
  <si>
    <t>CAC. QUEJA - SOLICITUD RESPUESTA DERECHO DE PETICION KARLA JOHANA GIL RODRIGUEZ.  </t>
  </si>
  <si>
    <t>20213800057552  </t>
  </si>
  <si>
    <t>VEEDURIA CIUDADANA VIGIAS DEL CAFE  </t>
  </si>
  <si>
    <t>CAC. SOLICITUD COPIAS. </t>
  </si>
  <si>
    <t>20213800057562  </t>
  </si>
  <si>
    <t>CUERPO DE BOMBEROS VOLUNTARIOS DE VILLANUEVA - BOLIVAR  </t>
  </si>
  <si>
    <t>CAC. Solicitud de apoyo por la DNBC.  </t>
  </si>
  <si>
    <t>20213800057572  </t>
  </si>
  <si>
    <t>Bolivar</t>
  </si>
  <si>
    <t>SAFETY FIRE  </t>
  </si>
  <si>
    <t>CAC. NOTIFICACION Y TRASLADO ACCION TUTELA 2021-00012.  </t>
  </si>
  <si>
    <t>20213800057612  </t>
  </si>
  <si>
    <t>CUERPO DE BOMBEROS VOLUNTARIOS DE ANDES - ANTIOQUIA  </t>
  </si>
  <si>
    <t>CAC. DOCUMENTOS BOMBEROS ANDES  </t>
  </si>
  <si>
    <t>20213800057622  </t>
  </si>
  <si>
    <t>Entidad Pública</t>
  </si>
  <si>
    <t>PROCURADURIA PROVINCIAL DE RIONEGRO ANTIOQUIA  </t>
  </si>
  <si>
    <t>CAC. Solicitud información PROCURADURIA RIONEGRO - ANTIOQUIA.  </t>
  </si>
  <si>
    <t>PETICION ENTRE AUTORIDADES </t>
  </si>
  <si>
    <t>20213800057642  </t>
  </si>
  <si>
    <t>CUERPO DE BOMBEROS SAN ANDRES DE CUERQUIA - ANTIOQUIA  </t>
  </si>
  <si>
    <t>CAC. Revisión contrato municipal.  </t>
  </si>
  <si>
    <t>20213800057662  </t>
  </si>
  <si>
    <t>EDGAR FERNANDO RODRíGUEZ SANDOVAL </t>
  </si>
  <si>
    <t>CAC. Solicitud información  </t>
  </si>
  <si>
    <t>20213800057672  </t>
  </si>
  <si>
    <t>ABOGADOS ASOCIADOS CESAR AUGUSTO GUERRA VARGAS  </t>
  </si>
  <si>
    <t>CAC. ENVIANDO INFORMACION Y REQUERIMIENTO  </t>
  </si>
  <si>
    <t>20213800057682  </t>
  </si>
  <si>
    <t>CUERPO DE BOMBEROS VOLUNTARIOS DE CALAMAR BOLIVAR  </t>
  </si>
  <si>
    <t>CAC. Cordial Saludo, Derecho de petición. </t>
  </si>
  <si>
    <t>20213800057692  </t>
  </si>
  <si>
    <t>JOSE ANDRES CORREDOR MARTINEZ </t>
  </si>
  <si>
    <t>CAC. Derecho de Petición. </t>
  </si>
  <si>
    <t>20213800057702  </t>
  </si>
  <si>
    <t>Putumayo</t>
  </si>
  <si>
    <t>GOBERNACION DEL PUTUMAYO  </t>
  </si>
  <si>
    <t>SM. Respuesta Radicado No. 20201021-E-016208. Proceso de verificación de condiciones técnicas del Cuerpo de Bomberos de Orito - Putumayo </t>
  </si>
  <si>
    <t>20213800057732  </t>
  </si>
  <si>
    <t>CAC. Contestación al radicado de la DNBC 20202050069521- verificación de los ascensos de los suboficiales jorge Alfonso Montaña, Moisés Rojas  </t>
  </si>
  <si>
    <t>20213800057762  </t>
  </si>
  <si>
    <t>CUERPO DE BOMBEROS VOLUNTARIOS DE TURBACO - BOLÍVAR  </t>
  </si>
  <si>
    <t>CUERPO DE BOMBEROS DE SALAMINA  </t>
  </si>
  <si>
    <t>CAC. UENAS TARDES ENIVIO PROYECTO SOLICITUD VEHICULO DE DESPLAZAMIENTO RAPIDO PARA SALAMINA CALDAS  </t>
  </si>
  <si>
    <t>20213800057802  </t>
  </si>
  <si>
    <t>ALCALDIA AMALFI ANTIOQUIA </t>
  </si>
  <si>
    <t>CAC. Oficio Solicitud. </t>
  </si>
  <si>
    <t>20213800057812  </t>
  </si>
  <si>
    <t>ALCALDIA MUNICIPAL DE LOS ANDES NARIñO  </t>
  </si>
  <si>
    <t>CAC. Respuesta a solicitud del cumplimiento responsabilidades de la ley 1575 del 2012. </t>
  </si>
  <si>
    <t>20213800057842  </t>
  </si>
  <si>
    <t>Magdalena</t>
  </si>
  <si>
    <t>DELEGACION DEPARTAMENTAL BOMBEROS DEL MAGDALENA  </t>
  </si>
  <si>
    <t>CAC. visitas de inspección de los Cuerpos de Bomberos del Magdalena.  </t>
  </si>
  <si>
    <t>20213800057942  </t>
  </si>
  <si>
    <t>CAC. SOLICITUD CON CARÁCTER DE URGENCIA. </t>
  </si>
  <si>
    <t>20213800057972  </t>
  </si>
  <si>
    <t>ESE HOSPITAL INTEGRADO SAN ROQUE DE CURITÍ  </t>
  </si>
  <si>
    <t>CAC. QUEJA COMANDANTE DE BOMBEROS CURITÍ . </t>
  </si>
  <si>
    <t>20213800057992  </t>
  </si>
  <si>
    <t>CONTROLES EMPRESARIALES  </t>
  </si>
  <si>
    <t>CAC. COEM- CERTIFICADO TRIBUTARIO 2020. </t>
  </si>
  <si>
    <t>20213800058002  </t>
  </si>
  <si>
    <t>ITO SOFTWARE  </t>
  </si>
  <si>
    <t>CAC. Solicitud de certificado experiencia Orden de Compra 59114.  </t>
  </si>
  <si>
    <t>20213800058012  </t>
  </si>
  <si>
    <t>JUZGADOS DE EJECUCION DE PENAS Y MEDIDAS DE SEGURIDAD  </t>
  </si>
  <si>
    <t>CAC. AUTO Y SOLICITUD DEL ACCIONANTE.  </t>
  </si>
  <si>
    <t>20213800058102  </t>
  </si>
  <si>
    <t>CANAL TRO  </t>
  </si>
  <si>
    <t>CAC. OFICIO SOLICITUD APORTE LEY 14 DE 1991.  </t>
  </si>
  <si>
    <t>20213800058112  </t>
  </si>
  <si>
    <t>LUZ OFELIA GALEANO MONTOYA </t>
  </si>
  <si>
    <t>CAC. Solicitud de informacion. </t>
  </si>
  <si>
    <t>20213800058122  </t>
  </si>
  <si>
    <t>PROCURADURIA RIONEGRO  </t>
  </si>
  <si>
    <t>CAC. SOLICITUD PPR-SJVC-169. </t>
  </si>
  <si>
    <t>20213800058142  </t>
  </si>
  <si>
    <t>Cauca</t>
  </si>
  <si>
    <t>UNGRD  </t>
  </si>
  <si>
    <t>CAC. Remisión Solicitud Ticket N° GSC-2021-68098 - ATENCIÓN AL CIUDADANO UNGRD. </t>
  </si>
  <si>
    <t>20213800058162  </t>
  </si>
  <si>
    <t>ALCALDIA FLANDES SECRETARIA DE GOBIERNO </t>
  </si>
  <si>
    <t>CAC. Inquietudes. </t>
  </si>
  <si>
    <t>20213800058172  </t>
  </si>
  <si>
    <t>MINISTERIO DE TRANSPORTE  </t>
  </si>
  <si>
    <t>CAC. OrfeoGPL: Ministerio de trasporte envio radicado 20214070039831.  </t>
  </si>
  <si>
    <t>20213800058182  </t>
  </si>
  <si>
    <t>WILLIAM E MENESES  </t>
  </si>
  <si>
    <t>CH. Inquietudes sobretasa bomberil </t>
  </si>
  <si>
    <t>20213800058192  </t>
  </si>
  <si>
    <t>CUERPO DE BOMBEROS VOLUNTARIOS DE SAN PEDRO DE LOS MILAGROS  </t>
  </si>
  <si>
    <t>CAC. SOLICITUD DE INFORMACION. </t>
  </si>
  <si>
    <t>20213800058202  </t>
  </si>
  <si>
    <t>YEISSON STIVEN GRISALES  </t>
  </si>
  <si>
    <t>CAC. Superintendencia de Industria y Comercio. Radicación, traslado de la petición radicada por el señor YEISSON STIVEN GRISALES. </t>
  </si>
  <si>
    <t>20213800058222  </t>
  </si>
  <si>
    <t>CUERPO DE BOMBEROS VOLUNTARIOS SIBUNDOY  </t>
  </si>
  <si>
    <t>20213800058232  </t>
  </si>
  <si>
    <t>CUERPO DE BOMBEROS VOLUNTARIOS DE EL PENOL  </t>
  </si>
  <si>
    <t>CAC. documentos pertinentes del proyecto adquisición de maquinas contraincendios  </t>
  </si>
  <si>
    <t>20213800058242  </t>
  </si>
  <si>
    <t>DEFENSORIA DEL PUEBLO  </t>
  </si>
  <si>
    <t>CAC. DEFENSORIA: Se ha generado una Respuesta con No. 20210060100168941  </t>
  </si>
  <si>
    <t>20213800058252  </t>
  </si>
  <si>
    <t>CUERPO DE BOMBEROS VOLUNTARIOS DE TOLEDO  </t>
  </si>
  <si>
    <t>CAC. Solicitud apoyo jurídico.  </t>
  </si>
  <si>
    <t>20213800058262  </t>
  </si>
  <si>
    <t>CAC. Plan de acción 2021 y Proyecto. </t>
  </si>
  <si>
    <t>20213800058292  </t>
  </si>
  <si>
    <t>ALCALDIA MUNICIPAL DE COTA CUNDINAMARCA </t>
  </si>
  <si>
    <t>CAC. Solicitud. </t>
  </si>
  <si>
    <t>20213800058302  </t>
  </si>
  <si>
    <t>CAC. Derecho de Petición.  </t>
  </si>
  <si>
    <t>20213800058312  </t>
  </si>
  <si>
    <t>SM. PERSONERIA. No suscripción de Convenio Interadministrativo con el Municipio. </t>
  </si>
  <si>
    <t>20213800058362  </t>
  </si>
  <si>
    <t>ALCALDÍA MUNICIPAL DE LIBANO - TOLIMA  </t>
  </si>
  <si>
    <t>CAC. SOLICITUD INFORMACION.  </t>
  </si>
  <si>
    <t>20213800058372  </t>
  </si>
  <si>
    <t>CUERPO DE BOMBEROS VOLUNTARIOS DE SINCELEJO  </t>
  </si>
  <si>
    <t>CI. Solicitud de información.  </t>
  </si>
  <si>
    <t>20213800058382  </t>
  </si>
  <si>
    <t>ALCALDIA MUNICIPAL DE RICAURTE SECRETARIO DE GOBIERNO  </t>
  </si>
  <si>
    <t>CAC. SOLICITUD DE APOYO NOTIFICACION PERSONAL PROCESO 2020-001 CONTRA CUERPO DE BOMBEROS VOLUNTARIOS RICAURTE.  </t>
  </si>
  <si>
    <t>20213800058462  </t>
  </si>
  <si>
    <t>HIDROPROB  </t>
  </si>
  <si>
    <t>CAC. Campaña Cuerpos de Bomberos Nacionales - HIDROPROB S.A. </t>
  </si>
  <si>
    <t>20213800058502  </t>
  </si>
  <si>
    <t>MINELLY FELLINE GATIVA RODRIGUEZ  </t>
  </si>
  <si>
    <t>20213800058542  </t>
  </si>
  <si>
    <t>MARIA JOSE GARCIA MERCADO </t>
  </si>
  <si>
    <t>CAC. DERECHO DE PETICIÓN.  </t>
  </si>
  <si>
    <t>20213800058552  </t>
  </si>
  <si>
    <t>ADERTIC  </t>
  </si>
  <si>
    <t>CAC. CONSULTA. </t>
  </si>
  <si>
    <t>20213800058562  </t>
  </si>
  <si>
    <t>CAC. SOLICITUD ACOMPAÑAMIENTO </t>
  </si>
  <si>
    <t>20213800058572  </t>
  </si>
  <si>
    <t>JOHN BYRON ZAPATA ATEHORTÚA </t>
  </si>
  <si>
    <t>RD. Solicitud de información, peticionario JOHN BYRON ZAPATA ATEHORTUA. </t>
  </si>
  <si>
    <t>20213800058592  </t>
  </si>
  <si>
    <t>Caquetá</t>
  </si>
  <si>
    <t>COMITE DEPARTAMENTAL CAQUETA  </t>
  </si>
  <si>
    <t>CI. ENVIO OFICIO.  </t>
  </si>
  <si>
    <t>20213800058602  </t>
  </si>
  <si>
    <t>LUIS SANTANA UPARELA </t>
  </si>
  <si>
    <t>CAC. Consulta  </t>
  </si>
  <si>
    <t>20213800058662  </t>
  </si>
  <si>
    <t>YESID SANCHEZ CARRASCAL </t>
  </si>
  <si>
    <t>CAC. Irregularidades en manejos de dineros de caudal público del cuerpo de bomberos voluntarios de Santa Cruz de mompox. Y </t>
  </si>
  <si>
    <t>20213800058672  </t>
  </si>
  <si>
    <t>CUERPO DE BOMBEROS VOLUNTARIOS SUAREZ CUERPO DE BOMBEROS VOLUNTARIOS SUAREZ  </t>
  </si>
  <si>
    <t>CAC. Solicitud de asesoramiento a los bomberos voluntarios de Suarez Tolima 2021.  </t>
  </si>
  <si>
    <t>20213800058832  </t>
  </si>
  <si>
    <t>CONTRALORIA DELAGA PARA INFRAESTRUCTORA JORFE LUIS CASTRO MORALES </t>
  </si>
  <si>
    <t>CAC. Solicitud de Información Proceso Atención Petición 2020-199539-SE.  </t>
  </si>
  <si>
    <t>20213800058842  </t>
  </si>
  <si>
    <t>BASILEO PASCUALI  </t>
  </si>
  <si>
    <t>CAC. Denuncia. </t>
  </si>
  <si>
    <t>20213800058922  </t>
  </si>
  <si>
    <t>Guaviare</t>
  </si>
  <si>
    <t>CUERPO DE BOMBEROS VOLUNTARIOS DE MIRAFLORES - GUAVIARE  </t>
  </si>
  <si>
    <t>CAC. Solicitud de Información.  </t>
  </si>
  <si>
    <t>20213800058962  </t>
  </si>
  <si>
    <t>CAC. Solicitud CO-1263. </t>
  </si>
  <si>
    <t>20213800058972  </t>
  </si>
  <si>
    <t>PROCURADURIA REGIONAL DE BOLIVAR  </t>
  </si>
  <si>
    <t>SM. Oficio No. PRB-JGB-SEC-0155, IUS E-2020-676515 Remisión por competencia, queja presentada por los esñores JAIR JAVIER CARO VILLABA Y MARTIN ENRIQUE CABARCAS. </t>
  </si>
  <si>
    <t>20213800059082  </t>
  </si>
  <si>
    <t>JUAN FERNANDO CASTRO VELEZ  </t>
  </si>
  <si>
    <t>CAC. CORRUPCION CONTRATAR LA ADQUISICIÓN DE KIT MATPEL MÁS EQUIPOS DE RESPIRACIÓN AUTÓNOMA SCBA (Self Conteined Breathing Apparatus) Y CILINDROS DE REPUESTO EN EL MARCO DEL PROYECTO DE FORTALECIMIENTO A LOS CUERPOS DE BOMBEROS DEL PAÍS. </t>
  </si>
  <si>
    <t>20213800059092  </t>
  </si>
  <si>
    <t>JONATHAN J. ROJAS ACOSTA </t>
  </si>
  <si>
    <t>CAC. DENUNCIA O QUEJA DISCIPLINARIA. DENUNCIA POR VIOLENCIA DE GÉNERO DEL COMANDANTE DEL CBV DE CHAPARRAL. LEIDY DELGADO  </t>
  </si>
  <si>
    <t>20213800059122  </t>
  </si>
  <si>
    <t> </t>
  </si>
  <si>
    <t>LEO HURTADO  </t>
  </si>
  <si>
    <t>CAC. Requisitos para Denunciar Irregularidades en un Cuerpo de Bomberos Voluntarios. </t>
  </si>
  <si>
    <t>20213800059172  </t>
  </si>
  <si>
    <t>LUIS EDWIN QUIROZ  </t>
  </si>
  <si>
    <t>CAC. Solicitud de unidades inscritas. </t>
  </si>
  <si>
    <t>Andrea Bibiana Castañeda Durán</t>
  </si>
  <si>
    <t>20213800059212  </t>
  </si>
  <si>
    <t>Meta</t>
  </si>
  <si>
    <t>Bogotá</t>
  </si>
  <si>
    <t>Boyacá</t>
  </si>
  <si>
    <t>Melba Vidal</t>
  </si>
  <si>
    <t>Canal Escrito</t>
  </si>
  <si>
    <t>Radicación Directa</t>
  </si>
  <si>
    <t>Otros</t>
  </si>
  <si>
    <t>Huila</t>
  </si>
  <si>
    <t>Persona Jurídica</t>
  </si>
  <si>
    <t>Edgar Alexander Maya Lopez</t>
  </si>
  <si>
    <t>Luis Alberto Valencia Pulido</t>
  </si>
  <si>
    <t>Atlántico</t>
  </si>
  <si>
    <t>Sucre</t>
  </si>
  <si>
    <t>20212000013621</t>
  </si>
  <si>
    <t>Jorge Edwin Amarillo Alvarado</t>
  </si>
  <si>
    <t xml:space="preserve"> Andrés Fernando Muñoz Cabrera</t>
  </si>
  <si>
    <t>20212050083921</t>
  </si>
  <si>
    <t>Anotación ORFEO: Se da respuesta mediante correo electrónico el día 22/01/2021</t>
  </si>
  <si>
    <t>20212100013691</t>
  </si>
  <si>
    <t>Anotación ORFEO:  Se da respuesta por correo electrónico se deja evidencia en digital</t>
  </si>
  <si>
    <t>No se encuentra la respuesta dada por correo electrónico.</t>
  </si>
  <si>
    <t>20212050084181</t>
  </si>
  <si>
    <t>Queja contra Cuerpo de Bomberos</t>
  </si>
  <si>
    <t>No se puede visualizar el correo remitido.</t>
  </si>
  <si>
    <t>20212050083301</t>
  </si>
  <si>
    <t>Anotación ORFEO: El día 13 de Enero de 2021, se expidió el Certificado de Ingresos y Retenciones y fue enviado a los correos electrónicos: julianpinto.jp@gmail.com; marisol.mora@dnbc.gov.co; jorge.amarillo@dnbc.gov.co</t>
  </si>
  <si>
    <t>20212050083931</t>
  </si>
  <si>
    <t>Anotación ORFEO: SE DIO TR´MITE CON RADICADO 20213800056802 ENVIADO EL 04/02/21.</t>
  </si>
  <si>
    <t>No se adjunta evidencia de respuesta peticion ni de envio de la misma en correo electronico.</t>
  </si>
  <si>
    <t>Se da respuesta con el número de radicado: 20212050083931, no con el que se indicó al cerrar el Orfeo: 20213800056802. No se adjunta evidencia de respuesta peticion ni de envio de la misma en correo electronico.</t>
  </si>
  <si>
    <t>20212000013711</t>
  </si>
  <si>
    <t xml:space="preserve"> No se adjunta evidencia de respuesta peticion ni de envio de la misma en correo electronico.</t>
  </si>
  <si>
    <t>20212050083991</t>
  </si>
  <si>
    <t xml:space="preserve"> No se adjunta evidencia de respuesta peticion ni de envio de la misma en correo electronico. No existe la imagen en Word.</t>
  </si>
  <si>
    <t>Anotación ORFEO:  Se da respuesta mediante correo electrónico.</t>
  </si>
  <si>
    <t>Cordoba</t>
  </si>
  <si>
    <t>La evidencia no se puede observar.</t>
  </si>
  <si>
    <t>20212050084201</t>
  </si>
  <si>
    <t>El número de radicado 20212050084201 no se puede visualizar.</t>
  </si>
  <si>
    <t>20212050084211</t>
  </si>
  <si>
    <t>El número de radicado 20212050084211 no se puede visualizar.</t>
  </si>
  <si>
    <t>20212050083351</t>
  </si>
  <si>
    <t>Acompañamiento Juridico</t>
  </si>
  <si>
    <t>Vencido</t>
  </si>
  <si>
    <t>20212050083201</t>
  </si>
  <si>
    <t>El número de radicado 20212050083201 no se puede visualizar.</t>
  </si>
  <si>
    <t>20212050083831</t>
  </si>
  <si>
    <t>20212050084231</t>
  </si>
  <si>
    <t>Anotación ORFEO: Buenos días Se envio la respuesta mediante correo electrónico el día 21 de enero de 2021 a los correos: julie.ayala@ambientebogota.gov.co, atencionalciudadano@ambientebogota.gov.co. por tal motivo se le da cierre a la solicitud.</t>
  </si>
  <si>
    <t xml:space="preserve"> No se adjunta evidencia de respuesta peticion ni de envio de la misma en correo electronico. </t>
  </si>
  <si>
    <t xml:space="preserve">El Orfeo se cierra con el número de radicado 2021380005637200003 </t>
  </si>
  <si>
    <t>Anotación ORFEO: El día 13 de Enero de 2021, se expidió el Certificado de Ingresos y Retenciones y fue enviado a los correos electrónicos: supervisor.impuestos@interrapidisimo.com; marisol.mora@dnbc.gov.co; jorge.amarillo@dnbc.gov.co</t>
  </si>
  <si>
    <t>Anotación ORFEO: SE DIO RESPUESTA MEDIANTE CORREO ELECTRONICO EL DIA 27 DE ENERO DE 2021</t>
  </si>
  <si>
    <t>CITEL  DNBC</t>
  </si>
  <si>
    <t xml:space="preserve"> No se adjunta evidencia de respuesta peticion (no se puede visualizar el archivo) ni de envio de la misma en correo electronico. </t>
  </si>
  <si>
    <t>Anotación ORFEO: El día 13 de Enero de 2021, se expidió el Certificado de Ingresos y Retenciones y fue enviado a los correos electrónicos: auxiliarcontable3@pbg.com.co; marisol.mora@dnbc.gov.co; jorge.amarillo@dnbc.gov.co</t>
  </si>
  <si>
    <t>20212050083561</t>
  </si>
  <si>
    <t>Chat Institucional</t>
  </si>
  <si>
    <t>202121000013871</t>
  </si>
  <si>
    <t>20212000013721</t>
  </si>
  <si>
    <t>20212050090071</t>
  </si>
  <si>
    <t>Al momento de archivar no se especifica el número de radicado de la respuesta, se encuentra en documentos, además no se sube la imagen digitalizada.</t>
  </si>
  <si>
    <t>20212050084331</t>
  </si>
  <si>
    <t>20212050083841</t>
  </si>
  <si>
    <t>20212000013821</t>
  </si>
  <si>
    <t>20211000013801</t>
  </si>
  <si>
    <t>20212050084411</t>
  </si>
  <si>
    <t>20212050084431</t>
  </si>
  <si>
    <t>20212050084681</t>
  </si>
  <si>
    <t>20212050084501</t>
  </si>
  <si>
    <t>Andrés Fernando Muñoz Cabrera</t>
  </si>
  <si>
    <t>20212050084581</t>
  </si>
  <si>
    <t>Anotaciòn ORFEO: SE DIO TRÁMITE CONJUNTO CON EL RADICADO 20213800058362</t>
  </si>
  <si>
    <t>20212050083591</t>
  </si>
  <si>
    <t>20212050083361</t>
  </si>
  <si>
    <t>20211000014481</t>
  </si>
  <si>
    <t>20212050084321</t>
  </si>
  <si>
    <t>Anotaciòn ORFEO:  Se archiva, corresponde a documentos del plan de acción de departamento de Bolívar, enviados por el Delegado Departamental de Bomberos, para revisión y Regionalización por parte del Ct. Jairo Soto.</t>
  </si>
  <si>
    <t>20213000013781</t>
  </si>
  <si>
    <t>Alvaro Perez</t>
  </si>
  <si>
    <t>20212050084751</t>
  </si>
  <si>
    <t>20212050084161</t>
  </si>
  <si>
    <t>Anotaciòn ORFEO: SE DIO TRÁMITE CONJUNTO CON EL RADICADO 20213800058142</t>
  </si>
  <si>
    <t>20212050084521</t>
  </si>
  <si>
    <t>20212050084241</t>
  </si>
  <si>
    <t>20211000013841</t>
  </si>
  <si>
    <t xml:space="preserve"> 20212100016531</t>
  </si>
  <si>
    <t>pdf</t>
  </si>
  <si>
    <t>si</t>
  </si>
  <si>
    <t>Anotaciòn ORFEO: Se archiva el Orfeo enviando la certificaciòn al correo corredjo@gmail.com</t>
  </si>
  <si>
    <t>No se adjunta evidencia del correo enviado, solo de la certificaciòn laboral.</t>
  </si>
  <si>
    <t>VENCIDO</t>
  </si>
  <si>
    <t>20212050084531</t>
  </si>
  <si>
    <t>20212100016541</t>
  </si>
  <si>
    <t>20212050083291</t>
  </si>
  <si>
    <t xml:space="preserve">20212050084801 </t>
  </si>
  <si>
    <t>WORD</t>
  </si>
  <si>
    <t>Anotaciòn ORFEO: Respuesta enviada abril 9 de 2021.</t>
  </si>
  <si>
    <t>20212050090061</t>
  </si>
  <si>
    <t>20212050083851</t>
  </si>
  <si>
    <t>Anotaciòn Orfeo:  El Área Financiera expidió el Certificado de Ingresos y Retenciones con corte Diciembre 31 de 2020. se envió al correo de Alexandra Milena Pineda García</t>
  </si>
  <si>
    <t xml:space="preserve"> No se adjunta evidencia de respuesta peticion  ni del envio de la misma en correo electronico. </t>
  </si>
  <si>
    <t>Anotaciòn ORFEO. Documentos tramitados.</t>
  </si>
  <si>
    <t>Edwin Alfonso Zamora Oyola</t>
  </si>
  <si>
    <t>No se aclara el tipo de documento de salida ni el medio de envio.</t>
  </si>
  <si>
    <t>20212050083571</t>
  </si>
  <si>
    <t>Anotaciòn ORFEO: Se dio respuesta a la solicitud del Canal Regional TRO, en la cual la DNBC en las Vigencias 2020 no ha suscrito Contratos de Publicidad y Propaganda. como hecho generador para el aporte a la Ley 14 de 1991.</t>
  </si>
  <si>
    <t>Anotaciòn ORFEO: Se da respuesta por correo electrónico se deja evidencia en digital.</t>
  </si>
  <si>
    <t>20212050085541</t>
  </si>
  <si>
    <t xml:space="preserve">20212050084351 </t>
  </si>
  <si>
    <t>20212050084631</t>
  </si>
  <si>
    <t>Anotaciòn ORFEO: SE RESPONDE VIA CORREO ELECTRONICO. SE ADJUNTA IMAGEN DEL CORREO ENVIADO 27.01.2021</t>
  </si>
  <si>
    <t>20212050086871</t>
  </si>
  <si>
    <t>CAC. SOLICITUD COPIA DE COMODATO. </t>
  </si>
  <si>
    <t>20213000014571</t>
  </si>
  <si>
    <t>20212100016551</t>
  </si>
  <si>
    <t>20212050084881</t>
  </si>
  <si>
    <t>20212050084991</t>
  </si>
  <si>
    <t>20212100016571</t>
  </si>
  <si>
    <t>20212050090051</t>
  </si>
  <si>
    <t xml:space="preserve"> 20212050085171</t>
  </si>
  <si>
    <t xml:space="preserve">20212100016581 </t>
  </si>
  <si>
    <t xml:space="preserve">20212050084171 </t>
  </si>
  <si>
    <t>25/08/2020</t>
  </si>
  <si>
    <t>Se dio respuesta en el año 2020.</t>
  </si>
  <si>
    <t>20202000004351</t>
  </si>
  <si>
    <t>Anotaciòn ORFEO: Se da respuesta mediante correo electronico.</t>
  </si>
  <si>
    <t>20212050085001</t>
  </si>
  <si>
    <t>Anotaciòn: Se archiva en lugar de asignarse.</t>
  </si>
  <si>
    <t>20212050086411</t>
  </si>
  <si>
    <t>20212050085011</t>
  </si>
  <si>
    <t>20212050083551</t>
  </si>
  <si>
    <t>20212050085021</t>
  </si>
  <si>
    <t xml:space="preserve"> Julio Alejandro Chamorro Cabrera</t>
  </si>
  <si>
    <t xml:space="preserve"> 20212050084621</t>
  </si>
  <si>
    <t>20213000014081</t>
  </si>
  <si>
    <t>Al cerrar el Orfeo se anotò mal el nùmero.</t>
  </si>
  <si>
    <t xml:space="preserve">No se encuentra la respuesta, No hay imagen no disponible. </t>
  </si>
  <si>
    <t>20212050083871</t>
  </si>
  <si>
    <t>20212050090041</t>
  </si>
  <si>
    <t>20212050086741</t>
  </si>
  <si>
    <t xml:space="preserve"> Carolina Pulido Moyeton</t>
  </si>
  <si>
    <t>Anotaciòn ORFEO: SE DIO TRÁMITE CON RADICADO 20212050085051 POR MEDIO DEL CUAL SE SOLICITÓ INICIO DE PROCESO DISCIPLINARIO CONTRA EL COMANDANTE DEL CBV Y EL RADICADO 20212050085061 DONDE SE SOLICITÓ COPIA DEL PROCESO CONTRA LA SRA. LEIDY DELGADO.</t>
  </si>
  <si>
    <t xml:space="preserve">20212050085051 </t>
  </si>
  <si>
    <t> 20212050085341</t>
  </si>
  <si>
    <t> 01/03/2021</t>
  </si>
  <si>
    <t>20212050085351</t>
  </si>
  <si>
    <t>Correo Institucional</t>
  </si>
  <si>
    <t>Servicio de Mensajería</t>
  </si>
  <si>
    <t>Ana Cedeño</t>
  </si>
  <si>
    <t>Camilo Portilla</t>
  </si>
  <si>
    <t>Jairo Soto Gil</t>
  </si>
  <si>
    <t>Miguel Angel Franco Torres </t>
  </si>
  <si>
    <t>Paula Andrea Cortes Mojica</t>
  </si>
  <si>
    <t>Área Central de Referencia Bomberil</t>
  </si>
  <si>
    <t>Formulación y Actualización Normativa y Operativa</t>
  </si>
  <si>
    <t>Gestión Contractual</t>
  </si>
  <si>
    <t>Gestiòn Tesorería</t>
  </si>
  <si>
    <t>Inspección, Vigilancia y Control</t>
  </si>
  <si>
    <t>Proceso Educación Nacional para Bomberos</t>
  </si>
  <si>
    <t>Subdirección Administrativa y Financiera</t>
  </si>
  <si>
    <t>Subdirección Estratégica y de Coordinación Bomberil</t>
  </si>
  <si>
    <t>Total general</t>
  </si>
  <si>
    <t>Etiquetas de fila</t>
  </si>
  <si>
    <t>Cuenta de Dependencia</t>
  </si>
  <si>
    <t>Gestiòn y Tecnología en Informática</t>
  </si>
  <si>
    <t>Cuenta de Estado</t>
  </si>
  <si>
    <t>Evolucion PQRSD</t>
  </si>
  <si>
    <t>Total Mes</t>
  </si>
  <si>
    <t>Noviembre</t>
  </si>
  <si>
    <t>Diciembre</t>
  </si>
  <si>
    <t>TOTAL</t>
  </si>
  <si>
    <t>Enero</t>
  </si>
  <si>
    <t>Cuenta de Tipo de petición</t>
  </si>
  <si>
    <t>Cuenta de Canal Oficial de Entrada</t>
  </si>
  <si>
    <t>Cuenta de Naturaleza jurídica del peticionario</t>
  </si>
  <si>
    <t>Cuenta de Departamento</t>
  </si>
  <si>
    <t>Cuenta de Tema de Consulta</t>
  </si>
  <si>
    <t>Promedio de Tiempo de atención</t>
  </si>
  <si>
    <t>INFORME</t>
  </si>
  <si>
    <t>RECLAMO</t>
  </si>
  <si>
    <t>%</t>
  </si>
  <si>
    <t>CORREO ATENCION CIUDADANO</t>
  </si>
  <si>
    <t>CORREO INSTITUCIONAL</t>
  </si>
  <si>
    <t>CHAT</t>
  </si>
  <si>
    <t>SERVICIO DE MENSAJERIA</t>
  </si>
  <si>
    <t>RADICACION DIRECTA</t>
  </si>
  <si>
    <t>CH. Consulta si es miembro activo o no del Cuerpo de Bomberos de Buenaventura - Valle del Cauca. </t>
  </si>
  <si>
    <t>PETICIONES RADICADAS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</si>
</sst>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0A]d&quot; de &quot;mmmm&quot; de &quot;yyyy;@"/>
    <numFmt numFmtId="165" formatCode="[$-C0A]d\ &quot;de&quot;\ mmmm\ &quot;de&quot;\ yyyy;@"/>
    <numFmt numFmtId="166" formatCode="0.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theme="4" tint="0.79998168889431442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14" fontId="3" fillId="2" borderId="5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14" fontId="3" fillId="3" borderId="5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2" borderId="5" xfId="0" applyFont="1" applyFill="1" applyBorder="1" applyAlignment="1">
      <alignment wrapText="1"/>
    </xf>
    <xf numFmtId="14" fontId="3" fillId="3" borderId="5" xfId="0" applyNumberFormat="1" applyFont="1" applyFill="1" applyBorder="1" applyAlignment="1">
      <alignment horizontal="left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4" fontId="3" fillId="3" borderId="11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14" fontId="0" fillId="3" borderId="11" xfId="0" applyNumberForma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14" fontId="0" fillId="2" borderId="11" xfId="0" applyNumberForma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13" xfId="0" applyBorder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4" fontId="3" fillId="5" borderId="11" xfId="1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left" vertical="center" wrapText="1"/>
    </xf>
    <xf numFmtId="0" fontId="3" fillId="5" borderId="0" xfId="0" applyFont="1" applyFill="1" applyAlignment="1">
      <alignment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4" fontId="3" fillId="2" borderId="11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6" fillId="2" borderId="13" xfId="0" applyFont="1" applyFill="1" applyBorder="1" applyAlignment="1">
      <alignment wrapText="1"/>
    </xf>
    <xf numFmtId="49" fontId="3" fillId="2" borderId="15" xfId="0" applyNumberFormat="1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0" fontId="6" fillId="3" borderId="13" xfId="0" applyFont="1" applyFill="1" applyBorder="1" applyAlignment="1">
      <alignment wrapText="1"/>
    </xf>
    <xf numFmtId="49" fontId="3" fillId="3" borderId="15" xfId="0" applyNumberFormat="1" applyFont="1" applyFill="1" applyBorder="1" applyAlignment="1">
      <alignment wrapText="1"/>
    </xf>
    <xf numFmtId="14" fontId="3" fillId="3" borderId="15" xfId="0" applyNumberFormat="1" applyFont="1" applyFill="1" applyBorder="1" applyAlignment="1">
      <alignment wrapText="1"/>
    </xf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3" fillId="3" borderId="15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8" fillId="5" borderId="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5" fillId="6" borderId="1" xfId="0" applyFont="1" applyFill="1" applyBorder="1" applyAlignment="1">
      <alignment horizontal="center" wrapText="1"/>
    </xf>
    <xf numFmtId="0" fontId="0" fillId="0" borderId="0" xfId="0"/>
    <xf numFmtId="0" fontId="0" fillId="0" borderId="5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6" xfId="0" applyNumberFormat="1" applyBorder="1" applyAlignment="1">
      <alignment horizontal="center" wrapText="1"/>
    </xf>
    <xf numFmtId="0" fontId="5" fillId="6" borderId="19" xfId="0" applyFont="1" applyFill="1" applyBorder="1" applyAlignment="1">
      <alignment horizontal="center" wrapText="1"/>
    </xf>
    <xf numFmtId="0" fontId="5" fillId="6" borderId="20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5" fillId="4" borderId="20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6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4" borderId="19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wrapText="1"/>
    </xf>
    <xf numFmtId="9" fontId="5" fillId="6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9" fontId="0" fillId="0" borderId="0" xfId="0" applyNumberFormat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 vertical="center"/>
    </xf>
    <xf numFmtId="0" fontId="5" fillId="6" borderId="2" xfId="0" applyFont="1" applyFill="1" applyBorder="1" applyAlignment="1">
      <alignment horizontal="center" wrapText="1"/>
    </xf>
    <xf numFmtId="9" fontId="0" fillId="0" borderId="6" xfId="0" applyNumberFormat="1" applyBorder="1" applyAlignment="1">
      <alignment horizontal="center" vertical="center"/>
    </xf>
    <xf numFmtId="0" fontId="5" fillId="6" borderId="21" xfId="0" applyFont="1" applyFill="1" applyBorder="1" applyAlignment="1">
      <alignment horizontal="center" wrapText="1"/>
    </xf>
    <xf numFmtId="9" fontId="5" fillId="6" borderId="20" xfId="0" applyNumberFormat="1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/>
    </xf>
    <xf numFmtId="166" fontId="0" fillId="0" borderId="5" xfId="0" applyNumberFormat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3">
    <cellStyle name="Hipervínculo" xfId="1" builtinId="8"/>
    <cellStyle name="Hyperlink" xfId="2"/>
    <cellStyle name="Normal" xfId="0" builtinId="0"/>
  </cellStyles>
  <dxfs count="51">
    <dxf>
      <fill>
        <patternFill>
          <fgColor rgb="FF00B0F0"/>
        </patternFill>
      </fill>
    </dxf>
    <dxf>
      <fill>
        <patternFill>
          <fgColor rgb="FF00B0F0"/>
        </patternFill>
      </fill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0" readingOrder="0"/>
    </dxf>
    <dxf>
      <alignment vertical="center" readingOrder="0"/>
    </dxf>
    <dxf>
      <alignment vertic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alignment wrapText="1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readingOrder="0"/>
    </dxf>
    <dxf>
      <font>
        <b/>
      </font>
      <fill>
        <patternFill patternType="solid">
          <fgColor theme="4" tint="0.79998168889431442"/>
          <bgColor rgb="FF00B0F0"/>
        </patternFill>
      </fill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  <dxf>
      <font>
        <b/>
      </font>
      <fill>
        <patternFill patternType="solid">
          <fgColor theme="4" tint="0.79998168889431442"/>
          <bgColor rgb="FF00B0F0"/>
        </patternFill>
      </fill>
      <alignment horizontal="center"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ENERO 2021 FINAL.xlsx]Dinámicas!Tabla dinámica6</c:name>
    <c:fmtId val="2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doughnutChart>
        <c:varyColors val="1"/>
        <c:ser>
          <c:idx val="0"/>
          <c:order val="0"/>
          <c:tx>
            <c:strRef>
              <c:f>Dinámicas!$B$14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Dinámicas!$A$15:$A$18</c:f>
              <c:strCache>
                <c:ptCount val="3"/>
                <c:pt idx="0">
                  <c:v>Cumplido</c:v>
                </c:pt>
                <c:pt idx="1">
                  <c:v>Extemporánea</c:v>
                </c:pt>
                <c:pt idx="2">
                  <c:v>Vencido</c:v>
                </c:pt>
              </c:strCache>
            </c:strRef>
          </c:cat>
          <c:val>
            <c:numRef>
              <c:f>Dinámicas!$B$15:$B$18</c:f>
              <c:numCache>
                <c:formatCode>General</c:formatCode>
                <c:ptCount val="3"/>
                <c:pt idx="0">
                  <c:v>85</c:v>
                </c:pt>
                <c:pt idx="1">
                  <c:v>20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v>Total</c:v>
          </c:tx>
          <c:invertIfNegative val="0"/>
          <c:cat>
            <c:strLit>
              <c:ptCount val="11"/>
              <c:pt idx="0">
                <c:v>CONSULTA </c:v>
              </c:pt>
              <c:pt idx="1">
                <c:v>DENUNCIA </c:v>
              </c:pt>
              <c:pt idx="2">
                <c:v>DERECHOS DE PETICIóN </c:v>
              </c:pt>
              <c:pt idx="3">
                <c:v>INFORMES </c:v>
              </c:pt>
              <c:pt idx="4">
                <c:v>PETICIÓN DE DOCUMENTOS E INFORMACIÓN </c:v>
              </c:pt>
              <c:pt idx="5">
                <c:v>PETICION DE INTERES GENERAL </c:v>
              </c:pt>
              <c:pt idx="6">
                <c:v>PETICION DE INTERES PARTICULAR </c:v>
              </c:pt>
              <c:pt idx="7">
                <c:v>PETICION ENTRE AUTORIDADES </c:v>
              </c:pt>
              <c:pt idx="8">
                <c:v>QUEJA </c:v>
              </c:pt>
              <c:pt idx="9">
                <c:v>RECLAMO </c:v>
              </c:pt>
              <c:pt idx="10">
                <c:v>SOLICITUD </c:v>
              </c:pt>
            </c:strLit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2</c:v>
              </c:pt>
              <c:pt idx="2">
                <c:v>3</c:v>
              </c:pt>
              <c:pt idx="3">
                <c:v>3</c:v>
              </c:pt>
              <c:pt idx="4">
                <c:v>30</c:v>
              </c:pt>
              <c:pt idx="5">
                <c:v>19</c:v>
              </c:pt>
              <c:pt idx="6">
                <c:v>30</c:v>
              </c:pt>
              <c:pt idx="7">
                <c:v>4</c:v>
              </c:pt>
              <c:pt idx="8">
                <c:v>3</c:v>
              </c:pt>
              <c:pt idx="9">
                <c:v>1</c:v>
              </c:pt>
              <c:pt idx="10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5786848"/>
        <c:axId val="875794464"/>
      </c:barChart>
      <c:catAx>
        <c:axId val="875786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75794464"/>
        <c:crosses val="autoZero"/>
        <c:auto val="1"/>
        <c:lblAlgn val="ctr"/>
        <c:lblOffset val="100"/>
        <c:noMultiLvlLbl val="0"/>
      </c:catAx>
      <c:valAx>
        <c:axId val="875794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75786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Dinámicas!$B$22</c:f>
              <c:strCache>
                <c:ptCount val="1"/>
                <c:pt idx="0">
                  <c:v>Total Mes</c:v>
                </c:pt>
              </c:strCache>
            </c:strRef>
          </c:tx>
          <c:invertIfNegative val="0"/>
          <c:cat>
            <c:strRef>
              <c:f>Dinámicas!$A$23:$A$25</c:f>
              <c:strCache>
                <c:ptCount val="3"/>
                <c:pt idx="0">
                  <c:v>Noviembre</c:v>
                </c:pt>
                <c:pt idx="1">
                  <c:v>Diciembre</c:v>
                </c:pt>
                <c:pt idx="2">
                  <c:v>Enero</c:v>
                </c:pt>
              </c:strCache>
            </c:strRef>
          </c:cat>
          <c:val>
            <c:numRef>
              <c:f>Dinámicas!$B$23:$B$25</c:f>
              <c:numCache>
                <c:formatCode>General</c:formatCode>
                <c:ptCount val="3"/>
                <c:pt idx="0">
                  <c:v>113</c:v>
                </c:pt>
                <c:pt idx="1">
                  <c:v>136</c:v>
                </c:pt>
                <c:pt idx="2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800448"/>
        <c:axId val="875789024"/>
      </c:barChart>
      <c:catAx>
        <c:axId val="87580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5789024"/>
        <c:crosses val="autoZero"/>
        <c:auto val="1"/>
        <c:lblAlgn val="ctr"/>
        <c:lblOffset val="100"/>
        <c:noMultiLvlLbl val="0"/>
      </c:catAx>
      <c:valAx>
        <c:axId val="87578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5800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v>Total</c:v>
          </c:tx>
          <c:explosion val="25"/>
          <c:cat>
            <c:strLit>
              <c:ptCount val="2"/>
              <c:pt idx="0">
                <c:v>Canal Escrito</c:v>
              </c:pt>
              <c:pt idx="1">
                <c:v>Canal Virtual</c:v>
              </c:pt>
            </c:strLit>
          </c:cat>
          <c:val>
            <c:numLit>
              <c:formatCode>General</c:formatCode>
              <c:ptCount val="2"/>
              <c:pt idx="0">
                <c:v>7</c:v>
              </c:pt>
              <c:pt idx="1">
                <c:v>109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v>Total</c:v>
          </c:tx>
          <c:explosion val="25"/>
          <c:cat>
            <c:strLit>
              <c:ptCount val="5"/>
              <c:pt idx="0">
                <c:v>Cuerpo de Bomberos</c:v>
              </c:pt>
              <c:pt idx="1">
                <c:v>Entidad Pública</c:v>
              </c:pt>
              <c:pt idx="2">
                <c:v>Entidad Territorial</c:v>
              </c:pt>
              <c:pt idx="3">
                <c:v>Persona Jurídica</c:v>
              </c:pt>
              <c:pt idx="4">
                <c:v>Persona Natural</c:v>
              </c:pt>
            </c:strLit>
          </c:cat>
          <c:val>
            <c:numLit>
              <c:formatCode>General</c:formatCode>
              <c:ptCount val="5"/>
              <c:pt idx="0">
                <c:v>37</c:v>
              </c:pt>
              <c:pt idx="1">
                <c:v>7</c:v>
              </c:pt>
              <c:pt idx="2">
                <c:v>22</c:v>
              </c:pt>
              <c:pt idx="3">
                <c:v>19</c:v>
              </c:pt>
              <c:pt idx="4">
                <c:v>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ENERO 2021 FINAL.xlsx]Dinámicas!Tabla dinámica13</c:name>
    <c:fmtId val="2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areaChart>
        <c:grouping val="standard"/>
        <c:varyColors val="0"/>
        <c:ser>
          <c:idx val="0"/>
          <c:order val="0"/>
          <c:tx>
            <c:strRef>
              <c:f>Dinámicas!$B$87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Dinámicas!$A$88:$A$113</c:f>
              <c:strCache>
                <c:ptCount val="25"/>
                <c:pt idx="0">
                  <c:v>Antioquia</c:v>
                </c:pt>
                <c:pt idx="1">
                  <c:v>Atlántico</c:v>
                </c:pt>
                <c:pt idx="2">
                  <c:v>Bogotá</c:v>
                </c:pt>
                <c:pt idx="3">
                  <c:v>Bolivar</c:v>
                </c:pt>
                <c:pt idx="4">
                  <c:v>Boyacá</c:v>
                </c:pt>
                <c:pt idx="5">
                  <c:v>Caldas</c:v>
                </c:pt>
                <c:pt idx="6">
                  <c:v>Caquetá</c:v>
                </c:pt>
                <c:pt idx="7">
                  <c:v>Casanare</c:v>
                </c:pt>
                <c:pt idx="8">
                  <c:v>Cauca</c:v>
                </c:pt>
                <c:pt idx="9">
                  <c:v>Cesar</c:v>
                </c:pt>
                <c:pt idx="10">
                  <c:v>Cordoba</c:v>
                </c:pt>
                <c:pt idx="11">
                  <c:v>Cundinamarca</c:v>
                </c:pt>
                <c:pt idx="12">
                  <c:v>Guajira</c:v>
                </c:pt>
                <c:pt idx="13">
                  <c:v>Guaviare</c:v>
                </c:pt>
                <c:pt idx="14">
                  <c:v>Huila</c:v>
                </c:pt>
                <c:pt idx="15">
                  <c:v>Magdalena</c:v>
                </c:pt>
                <c:pt idx="16">
                  <c:v>Meta</c:v>
                </c:pt>
                <c:pt idx="17">
                  <c:v>Nariño</c:v>
                </c:pt>
                <c:pt idx="18">
                  <c:v>Norte de Santander</c:v>
                </c:pt>
                <c:pt idx="19">
                  <c:v>Putumayo</c:v>
                </c:pt>
                <c:pt idx="20">
                  <c:v>Quindío</c:v>
                </c:pt>
                <c:pt idx="21">
                  <c:v>Santander</c:v>
                </c:pt>
                <c:pt idx="22">
                  <c:v>Sucre</c:v>
                </c:pt>
                <c:pt idx="23">
                  <c:v>Tolima</c:v>
                </c:pt>
                <c:pt idx="24">
                  <c:v>Valle del Cauca</c:v>
                </c:pt>
              </c:strCache>
            </c:strRef>
          </c:cat>
          <c:val>
            <c:numRef>
              <c:f>Dinámicas!$B$88:$B$113</c:f>
              <c:numCache>
                <c:formatCode>General</c:formatCode>
                <c:ptCount val="25"/>
                <c:pt idx="0">
                  <c:v>11</c:v>
                </c:pt>
                <c:pt idx="1">
                  <c:v>4</c:v>
                </c:pt>
                <c:pt idx="2">
                  <c:v>20</c:v>
                </c:pt>
                <c:pt idx="3">
                  <c:v>10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790656"/>
        <c:axId val="875791200"/>
      </c:areaChart>
      <c:catAx>
        <c:axId val="87579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5791200"/>
        <c:crosses val="autoZero"/>
        <c:auto val="1"/>
        <c:lblAlgn val="ctr"/>
        <c:lblOffset val="100"/>
        <c:noMultiLvlLbl val="0"/>
      </c:catAx>
      <c:valAx>
        <c:axId val="8757912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75790656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[PQRSD ENERO 2021 FINAL.xlsx]Dinámicas!Tabla dinámica16</c:name>
    <c:fmtId val="2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Dinámicas!$B$115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Dinámicas!$A$116:$A$123</c:f>
              <c:strCache>
                <c:ptCount val="7"/>
                <c:pt idx="0">
                  <c:v>Acompañamiento Juridico</c:v>
                </c:pt>
                <c:pt idx="1">
                  <c:v>Covid 19</c:v>
                </c:pt>
                <c:pt idx="2">
                  <c:v>Fortalecimiento Bomberil</c:v>
                </c:pt>
                <c:pt idx="3">
                  <c:v>Legislación Bomberil</c:v>
                </c:pt>
                <c:pt idx="4">
                  <c:v>Otros</c:v>
                </c:pt>
                <c:pt idx="5">
                  <c:v>Queja contra Cuerpo de Bomberos</c:v>
                </c:pt>
                <c:pt idx="6">
                  <c:v>Solicitud de información</c:v>
                </c:pt>
              </c:strCache>
            </c:strRef>
          </c:cat>
          <c:val>
            <c:numRef>
              <c:f>Dinámicas!$B$116:$B$123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16</c:v>
                </c:pt>
                <c:pt idx="3">
                  <c:v>31</c:v>
                </c:pt>
                <c:pt idx="4">
                  <c:v>5</c:v>
                </c:pt>
                <c:pt idx="5">
                  <c:v>8</c:v>
                </c:pt>
                <c:pt idx="6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05723280"/>
        <c:axId val="605724368"/>
        <c:axId val="0"/>
      </c:bar3DChart>
      <c:catAx>
        <c:axId val="605723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05724368"/>
        <c:crosses val="autoZero"/>
        <c:auto val="1"/>
        <c:lblAlgn val="ctr"/>
        <c:lblOffset val="100"/>
        <c:noMultiLvlLbl val="0"/>
      </c:catAx>
      <c:valAx>
        <c:axId val="605724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05723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38101</xdr:rowOff>
    </xdr:from>
    <xdr:to>
      <xdr:col>10</xdr:col>
      <xdr:colOff>114300</xdr:colOff>
      <xdr:row>12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666750</xdr:colOff>
      <xdr:row>33</xdr:row>
      <xdr:rowOff>95249</xdr:rowOff>
    </xdr:from>
    <xdr:to>
      <xdr:col>10</xdr:col>
      <xdr:colOff>666750</xdr:colOff>
      <xdr:row>49</xdr:row>
      <xdr:rowOff>9524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16</xdr:row>
      <xdr:rowOff>19050</xdr:rowOff>
    </xdr:from>
    <xdr:to>
      <xdr:col>11</xdr:col>
      <xdr:colOff>47625</xdr:colOff>
      <xdr:row>30</xdr:row>
      <xdr:rowOff>95250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523875</xdr:colOff>
      <xdr:row>52</xdr:row>
      <xdr:rowOff>66675</xdr:rowOff>
    </xdr:from>
    <xdr:to>
      <xdr:col>10</xdr:col>
      <xdr:colOff>523875</xdr:colOff>
      <xdr:row>67</xdr:row>
      <xdr:rowOff>142875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228600</xdr:colOff>
      <xdr:row>70</xdr:row>
      <xdr:rowOff>57150</xdr:rowOff>
    </xdr:from>
    <xdr:to>
      <xdr:col>10</xdr:col>
      <xdr:colOff>228600</xdr:colOff>
      <xdr:row>83</xdr:row>
      <xdr:rowOff>133350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87</xdr:row>
      <xdr:rowOff>0</xdr:rowOff>
    </xdr:from>
    <xdr:to>
      <xdr:col>11</xdr:col>
      <xdr:colOff>0</xdr:colOff>
      <xdr:row>101</xdr:row>
      <xdr:rowOff>76200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115</xdr:row>
      <xdr:rowOff>0</xdr:rowOff>
    </xdr:from>
    <xdr:to>
      <xdr:col>11</xdr:col>
      <xdr:colOff>0</xdr:colOff>
      <xdr:row>129</xdr:row>
      <xdr:rowOff>76200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ti" refreshedDate="44308.473690046296" createdVersion="4" refreshedVersion="4" minRefreshableVersion="3" recordCount="116">
  <cacheSource type="worksheet">
    <worksheetSource ref="A1:X117" sheet="PQRSD ENERO"/>
  </cacheSource>
  <cacheFields count="24">
    <cacheField name="Canal Oficial de Entrada" numFmtId="0">
      <sharedItems count="2">
        <s v="Canal Virtual"/>
        <s v="Canal Escrito"/>
      </sharedItems>
    </cacheField>
    <cacheField name="Canal de Atención" numFmtId="0">
      <sharedItems count="5">
        <s v="Correo Atencion Ciudadano"/>
        <s v="Servicio de Mensajería"/>
        <s v="Chat Institucional"/>
        <s v="Radicación Directa"/>
        <s v="Correo Institucional"/>
      </sharedItems>
    </cacheField>
    <cacheField name="Departamento" numFmtId="0">
      <sharedItems count="25">
        <s v="Quindío"/>
        <s v="Casanare"/>
        <s v="Caquetá"/>
        <s v="Cundinamarca"/>
        <s v="Nariño"/>
        <s v="Tolima"/>
        <s v="Valle del Cauca"/>
        <s v="Santander"/>
        <s v="Norte de Santander"/>
        <s v="Cesar"/>
        <s v="Caldas"/>
        <s v="Antioquia"/>
        <s v="Boyacá"/>
        <s v="Bolivar"/>
        <s v="Bogotá"/>
        <s v="Cauca"/>
        <s v="Atlántico"/>
        <s v="Cordoba"/>
        <s v="Meta"/>
        <s v="Putumayo"/>
        <s v="Huila"/>
        <s v="Guajira"/>
        <s v="Sucre"/>
        <s v="Guaviare"/>
        <s v="Magdalena"/>
      </sharedItems>
    </cacheField>
    <cacheField name="Peticionario" numFmtId="0">
      <sharedItems/>
    </cacheField>
    <cacheField name="Naturaleza jurídica del peticionario" numFmtId="0">
      <sharedItems count="5">
        <s v="Persona Natural"/>
        <s v="Entidad Territorial"/>
        <s v="Cuerpo de Bomberos"/>
        <s v="Persona Jurídica"/>
        <s v="Entidad Pública"/>
      </sharedItems>
    </cacheField>
    <cacheField name="Tema de Consulta" numFmtId="0">
      <sharedItems containsBlank="1" count="8">
        <s v="Solicitud de información"/>
        <s v="Fortalecimiento Bomberil"/>
        <s v="Queja contra Cuerpo de Bomberos"/>
        <s v="Covid 19"/>
        <s v="Legislación Bomberil"/>
        <m/>
        <s v="Acompañamiento Juridico"/>
        <s v="Otros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 count="2">
        <s v="Subdirección Estratégica y de Coordinación Bomberil"/>
        <s v="Subdirección Administrativa y Financiera"/>
      </sharedItems>
    </cacheField>
    <cacheField name="Tipo de petición" numFmtId="0">
      <sharedItems count="11">
        <s v="CONSULTA "/>
        <s v="PETICION DE INTERES GENERAL "/>
        <s v="DENUNCIA "/>
        <s v="SOLICITUD "/>
        <s v="INFORMES "/>
        <s v="PETICIÓN DE DOCUMENTOS E INFORMACIÓN "/>
        <s v="PETICION DE INTERES PARTICULAR "/>
        <s v="DERECHOS DE PETICIóN "/>
        <s v="QUEJA "/>
        <s v="RECLAMO "/>
        <s v="PETICION ENTRE AUTORIDADES "/>
      </sharedItems>
    </cacheField>
    <cacheField name="Tiempo de respuesta legal" numFmtId="0">
      <sharedItems containsSemiMixedTypes="0" containsString="0" containsNumber="1" containsInteger="1" minValue="10" maxValue="35"/>
    </cacheField>
    <cacheField name="No Radicado" numFmtId="0">
      <sharedItems/>
    </cacheField>
    <cacheField name="Fecha Radicación" numFmtId="14">
      <sharedItems containsSemiMixedTypes="0" containsNonDate="0" containsDate="1" containsString="0" minDate="2021-01-04T00:00:00" maxDate="2021-01-30T00:00:00"/>
    </cacheField>
    <cacheField name="Número de salida" numFmtId="49">
      <sharedItems containsBlank="1"/>
    </cacheField>
    <cacheField name="Fecha de salida" numFmtId="0">
      <sharedItems containsDate="1" containsBlank="1" containsMixedTypes="1" minDate="2020-01-12T00:00:00" maxDate="2021-04-16T00:00:00"/>
    </cacheField>
    <cacheField name="Tiempo de atención" numFmtId="0">
      <sharedItems containsString="0" containsBlank="1" containsNumber="1" containsInteger="1" minValue="0" maxValue="59"/>
    </cacheField>
    <cacheField name="Estado" numFmtId="0">
      <sharedItems count="3">
        <s v="Cumplido"/>
        <s v="Extemporánea"/>
        <s v="Vencido"/>
      </sharedItems>
    </cacheField>
    <cacheField name="Observaciones" numFmtId="0">
      <sharedItems containsBlank="1" longText="1"/>
    </cacheField>
    <cacheField name="FECHA DIGITALIZACIÓN DOCUMENTO DE RESPUESTA" numFmtId="0">
      <sharedItems containsDate="1" containsBlank="1" containsMixedTypes="1" minDate="2020-04-15T00:00:00" maxDate="2021-04-16T00:00:00"/>
    </cacheField>
    <cacheField name="TIPO DE DOCUMENTO SALIDA" numFmtId="0">
      <sharedItems containsDate="1" containsBlank="1" containsMixedTypes="1" minDate="2021-04-15T00:00:00" maxDate="2021-04-16T00:00:00"/>
    </cacheField>
    <cacheField name="ENVIAR POR CORREO ELECTRÓNICO" numFmtId="0">
      <sharedItems containsDate="1" containsBlank="1" containsMixedTypes="1" minDate="2021-01-28T00:00:00" maxDate="2021-01-29T00:00:00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ti" refreshedDate="44308.491852662039" createdVersion="4" refreshedVersion="4" minRefreshableVersion="3" recordCount="116">
  <cacheSource type="worksheet">
    <worksheetSource ref="A1:X117" sheet="PARA TRABAJAR (2)"/>
  </cacheSource>
  <cacheFields count="24">
    <cacheField name="Canal Oficial de Entrada" numFmtId="0">
      <sharedItems/>
    </cacheField>
    <cacheField name="Canal de Atención" numFmtId="0">
      <sharedItems/>
    </cacheField>
    <cacheField name="Departamento" numFmtId="0">
      <sharedItems/>
    </cacheField>
    <cacheField name="Peticionario" numFmtId="0">
      <sharedItems/>
    </cacheField>
    <cacheField name="Naturaleza jurídica del peticionario" numFmtId="0">
      <sharedItems/>
    </cacheField>
    <cacheField name="Tema de Consulta" numFmtId="0">
      <sharedItems count="7">
        <s v="Solicitud de información"/>
        <s v="Fortalecimiento Bomberil"/>
        <s v="Queja contra Cuerpo de Bomberos"/>
        <s v="Covid 19"/>
        <s v="Legislación Bomberil"/>
        <s v="Acompañamiento Juridico"/>
        <s v="Otros"/>
      </sharedItems>
    </cacheField>
    <cacheField name="Asunto" numFmtId="0">
      <sharedItems/>
    </cacheField>
    <cacheField name="Responsable" numFmtId="0">
      <sharedItems/>
    </cacheField>
    <cacheField name="Área" numFmtId="0">
      <sharedItems/>
    </cacheField>
    <cacheField name="Dependencia" numFmtId="0">
      <sharedItems/>
    </cacheField>
    <cacheField name="Tipo de petición" numFmtId="0">
      <sharedItems/>
    </cacheField>
    <cacheField name="Tiempo de respuesta legal" numFmtId="0">
      <sharedItems containsSemiMixedTypes="0" containsString="0" containsNumber="1" containsInteger="1" minValue="10" maxValue="35"/>
    </cacheField>
    <cacheField name="No Radicado" numFmtId="0">
      <sharedItems/>
    </cacheField>
    <cacheField name="Fecha Radicación" numFmtId="14">
      <sharedItems containsSemiMixedTypes="0" containsNonDate="0" containsDate="1" containsString="0" minDate="2021-01-04T00:00:00" maxDate="2021-01-30T00:00:00"/>
    </cacheField>
    <cacheField name="Número de salida" numFmtId="49">
      <sharedItems containsBlank="1"/>
    </cacheField>
    <cacheField name="Fecha de salida" numFmtId="0">
      <sharedItems containsDate="1" containsBlank="1" containsMixedTypes="1" minDate="2020-01-12T00:00:00" maxDate="2021-04-16T00:00:00"/>
    </cacheField>
    <cacheField name="Tiempo de atención" numFmtId="0">
      <sharedItems containsString="0" containsBlank="1" containsNumber="1" containsInteger="1" minValue="0" maxValue="59"/>
    </cacheField>
    <cacheField name="Estado" numFmtId="0">
      <sharedItems/>
    </cacheField>
    <cacheField name="Observaciones" numFmtId="0">
      <sharedItems containsBlank="1" longText="1"/>
    </cacheField>
    <cacheField name="FECHA DIGITALIZACIÓN DOCUMENTO DE RESPUESTA" numFmtId="0">
      <sharedItems containsDate="1" containsBlank="1" containsMixedTypes="1" minDate="2020-04-15T00:00:00" maxDate="2021-04-16T00:00:00"/>
    </cacheField>
    <cacheField name="TIPO DE DOCUMENTO SALIDA" numFmtId="0">
      <sharedItems containsDate="1" containsBlank="1" containsMixedTypes="1" minDate="2021-04-15T00:00:00" maxDate="2021-04-16T00:00:00"/>
    </cacheField>
    <cacheField name="ENVIAR POR CORREO ELECTRÓNICO" numFmtId="0">
      <sharedItems containsDate="1" containsBlank="1" containsMixedTypes="1" minDate="2021-01-28T00:00:00" maxDate="2021-01-29T00:00:00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x v="0"/>
    <x v="0"/>
    <s v="HUGO ROBINSON GONZALEZ HURTADO "/>
    <x v="0"/>
    <x v="0"/>
    <s v="CAC. Solicitud información a consulta. "/>
    <s v="Ronny Estiven Romero Velandia"/>
    <s v="Formulación y Actualización Normativa y Operativa"/>
    <x v="0"/>
    <x v="0"/>
    <n v="30"/>
    <s v="20213800056362  "/>
    <d v="2021-01-04T00:00:00"/>
    <s v="20212050083161"/>
    <d v="2021-01-14T00:00:00"/>
    <n v="7"/>
    <x v="0"/>
    <m/>
    <m/>
    <m/>
    <m/>
    <m/>
    <s v="No se Adjunta evidencia de respuesta"/>
  </r>
  <r>
    <x v="1"/>
    <x v="1"/>
    <x v="1"/>
    <s v="ALCALDIA SACAMA CASANARE "/>
    <x v="1"/>
    <x v="1"/>
    <s v="SM. Solicitud fortalecimiento Cuerpo de Bomberos de Sácama Casanare "/>
    <s v="Jairo Soto Gil"/>
    <s v="Subdirección Estratégica y de Coordinación Bomberil"/>
    <x v="0"/>
    <x v="1"/>
    <n v="30"/>
    <s v="20213800056372  "/>
    <d v="2021-01-04T00:00:00"/>
    <s v="20212000013571"/>
    <d v="2021-01-18T00:00:00"/>
    <n v="9"/>
    <x v="0"/>
    <s v="El Orfeo se cierra con el número de radicado 2021380005637200003 "/>
    <d v="2021-01-20T00:00:00"/>
    <s v="PDF"/>
    <s v="SI"/>
    <s v="N/A"/>
    <s v="Cerraron el Orfeo con el siguiente número de radicado: 2021380005637200003 pero realmente el número de la respuesta es el: 20212000013571."/>
  </r>
  <r>
    <x v="0"/>
    <x v="0"/>
    <x v="2"/>
    <s v="CUERPO DE BOMBEROS VOLUNTARIOS DE FLORENCIA  "/>
    <x v="2"/>
    <x v="0"/>
    <s v="CAC. Solicitud Concepto de Donación de terreno, edificaciones y vehículos.  "/>
    <s v="Ronny Estiven Romero Velandia"/>
    <s v="Formulación y Actualización Normativa y Operativa"/>
    <x v="0"/>
    <x v="1"/>
    <n v="30"/>
    <s v="20213800056402  "/>
    <d v="2021-01-04T00:00:00"/>
    <s v="20212050083321"/>
    <d v="2021-03-01T00:00:00"/>
    <n v="39"/>
    <x v="1"/>
    <m/>
    <d v="2021-03-08T00:00:00"/>
    <s v="PDF"/>
    <s v="SI"/>
    <s v="N/A"/>
    <m/>
  </r>
  <r>
    <x v="1"/>
    <x v="1"/>
    <x v="3"/>
    <s v="ALCALDIA MUNICIPAL DE SOPO CUNDINAMARCA "/>
    <x v="1"/>
    <x v="2"/>
    <s v="SM. Remisión denuncia Comandate de estación. "/>
    <s v="Ronny Estiven Romero Velandia"/>
    <s v="Formulación y Actualización Normativa y Operativa"/>
    <x v="0"/>
    <x v="2"/>
    <n v="30"/>
    <s v="20213800056412  "/>
    <d v="2021-01-04T00:00:00"/>
    <s v="20212050083171"/>
    <d v="2021-01-14T00:00:00"/>
    <n v="7"/>
    <x v="0"/>
    <m/>
    <m/>
    <s v="Word"/>
    <s v="SI"/>
    <s v="N/A"/>
    <s v="No se adjunta evidencia de respuesta peticion ni de envio de la misma en correo electronico"/>
  </r>
  <r>
    <x v="0"/>
    <x v="0"/>
    <x v="4"/>
    <s v="DANOVER GUERRERO SANCHEZ  "/>
    <x v="0"/>
    <x v="0"/>
    <s v="CAC. Solicitud capacitación virtual. "/>
    <s v="Edgar Alexander Maya Lopez"/>
    <s v="Proceso Educación Nacional para Bomberos"/>
    <x v="0"/>
    <x v="3"/>
    <n v="30"/>
    <s v="20213800056422  "/>
    <d v="2021-01-04T00:00:00"/>
    <m/>
    <d v="2021-01-19T00:00:00"/>
    <n v="8"/>
    <x v="0"/>
    <s v="Anotación ORFEO: SE TOMA CONTACTO CON EL PETICIONARIO VIA TELEFONICA Y SE LE BRINDA INFORMACION SOBRE EL PROCESO DE FORMACION QUE SOLICITA. SE LE RECOMIENDA LA COORDINACION DE LAS SOLICITUDES CON EL CUERPO DE BOMBEROS Y EL INDAGAR LA OFERTA DE SU ARL Y EL SENA EN TUMACO. RESUELTO"/>
    <s v="N/A"/>
    <s v="N/A"/>
    <s v="N/A"/>
    <s v="N/A"/>
    <m/>
  </r>
  <r>
    <x v="0"/>
    <x v="0"/>
    <x v="5"/>
    <s v="DELEGACION DEPARTAMENTAL DE BOMBEROS DE TOLIMA  "/>
    <x v="2"/>
    <x v="0"/>
    <s v="CAC. Concepto "/>
    <s v="Ronny Estiven Romero Velandia"/>
    <s v="Formulación y Actualización Normativa y Operativa"/>
    <x v="0"/>
    <x v="0"/>
    <n v="30"/>
    <s v="20213800056452  "/>
    <d v="2021-01-04T00:00:00"/>
    <s v="20212050083181"/>
    <d v="2021-01-14T00:00:00"/>
    <n v="7"/>
    <x v="0"/>
    <m/>
    <s v="N/A"/>
    <s v="N/A"/>
    <s v="N/A"/>
    <s v="N/A"/>
    <s v="No se adjunta evidencia de respuesta peticion ni de envio de la misma en correo electronico"/>
  </r>
  <r>
    <x v="0"/>
    <x v="0"/>
    <x v="3"/>
    <s v="ALCALDIA MUNICIPAL DE SAN ANTONIO DEL TEQUENDAMA  "/>
    <x v="1"/>
    <x v="0"/>
    <s v="CAC. ACLARACION INQUIETUDES PROCESO AUDITOR CONTRATO No. 014 Y 212 DE 2020 - CUERPO DE BOMBEROS VOLUNTARIOS SAN ANTONIO DEL TEQUENDAMA. "/>
    <s v="Ronny Estiven Romero Velandia"/>
    <s v="Formulación y Actualización Normativa y Operativa"/>
    <x v="0"/>
    <x v="0"/>
    <n v="30"/>
    <s v="20213800056462  "/>
    <d v="2021-01-04T00:00:00"/>
    <s v="20212050083241"/>
    <d v="2021-01-25T00:00:00"/>
    <n v="14"/>
    <x v="0"/>
    <m/>
    <d v="2021-01-27T00:00:00"/>
    <s v="PDF"/>
    <s v="SI"/>
    <s v="N/A"/>
    <m/>
  </r>
  <r>
    <x v="0"/>
    <x v="0"/>
    <x v="6"/>
    <s v="DIANA PATRICIA CORREA BALCAZAR "/>
    <x v="0"/>
    <x v="0"/>
    <s v="CAC. Documentos caso expulsión Diana Correa  "/>
    <s v="Andrea Bibiana Castañeda Durán"/>
    <s v="Formulación y Actualización Normativa y Operativa"/>
    <x v="0"/>
    <x v="4"/>
    <n v="30"/>
    <s v="20213800056512  "/>
    <d v="2021-01-05T00:00:00"/>
    <s v="20212050083391 "/>
    <d v="2021-01-28T00:00:00"/>
    <n v="16"/>
    <x v="0"/>
    <m/>
    <d v="2021-02-03T00:00:00"/>
    <s v="PDF"/>
    <s v="SI"/>
    <s v="N/A"/>
    <m/>
  </r>
  <r>
    <x v="0"/>
    <x v="0"/>
    <x v="7"/>
    <s v="CUERPO DE BOMBEROS VOLUNTARIOS DE LOS SANTOS  "/>
    <x v="2"/>
    <x v="3"/>
    <s v="CAC. solicitud.  "/>
    <s v="Ronny Estiven Romero Velandia"/>
    <s v="Formulación y Actualización Normativa y Operativa"/>
    <x v="0"/>
    <x v="3"/>
    <n v="30"/>
    <s v="20213800056552  "/>
    <d v="2021-01-05T00:00:00"/>
    <s v="20212050083191"/>
    <d v="2021-01-15T00:00:00"/>
    <n v="7"/>
    <x v="0"/>
    <m/>
    <s v="N/A"/>
    <s v="N/A"/>
    <s v="N/A"/>
    <s v="N/A"/>
    <s v="No se adjunta evidencia de respuesta peticion ni de envio de la misma en correo electronico"/>
  </r>
  <r>
    <x v="0"/>
    <x v="0"/>
    <x v="2"/>
    <s v="CUERPO DE BOMBEROS VOLUNTARIOS EL DONCELLO - CAQUETÁ  "/>
    <x v="2"/>
    <x v="0"/>
    <s v="CAC. SOLICITUD INFORMACION DECRETO.  "/>
    <s v="Andrea Bibiana Castañeda Durán"/>
    <s v="Formulación y Actualización Normativa y Operativa"/>
    <x v="0"/>
    <x v="5"/>
    <n v="20"/>
    <s v="20213800056582  "/>
    <d v="2021-01-05T00:00:00"/>
    <s v="20212050084481"/>
    <d v="2021-02-17T00:00:00"/>
    <n v="30"/>
    <x v="1"/>
    <m/>
    <s v="N/A"/>
    <s v="N/A"/>
    <s v="SI"/>
    <s v="N/A"/>
    <s v=" No se adjunta evidencia de respuesta peticion (no se puede visualizar el archivo) ni de envio de la misma en correo electronico. "/>
  </r>
  <r>
    <x v="0"/>
    <x v="0"/>
    <x v="2"/>
    <s v="CUERPO DE BOMBEROS VOLUNTARIOS EL DONCELLO - CAQUETÁ  "/>
    <x v="2"/>
    <x v="1"/>
    <s v="CAC. SOLICITUD KIT DE RESCATE VEHICULAR  "/>
    <s v="Jairo Soto Gil"/>
    <s v="Subdirección Estratégica y de Coordinación Bomberil"/>
    <x v="0"/>
    <x v="1"/>
    <n v="30"/>
    <s v="20213800056592  "/>
    <d v="2021-01-05T00:00:00"/>
    <s v="20212000013701"/>
    <d v="2021-01-19T00:00:00"/>
    <n v="9"/>
    <x v="0"/>
    <m/>
    <s v="N/A"/>
    <s v="N/A"/>
    <s v="N/A"/>
    <s v="N/A"/>
    <s v="No se adjunta evidencia de respuesta peticion ni de envio de la misma en correo electronico"/>
  </r>
  <r>
    <x v="0"/>
    <x v="0"/>
    <x v="8"/>
    <s v="WILLIAM CARVAJAL  "/>
    <x v="0"/>
    <x v="0"/>
    <s v="CAC. Inquietudes RUE. "/>
    <s v="Luis Alberto Valencia Pulido"/>
    <s v="Área Central de Referencia Bomberil"/>
    <x v="0"/>
    <x v="6"/>
    <n v="30"/>
    <s v="20213800056602  "/>
    <d v="2021-01-05T00:00:00"/>
    <m/>
    <d v="2020-01-12T00:00:00"/>
    <n v="4"/>
    <x v="0"/>
    <s v="Anotación ORFEO:Se da respuesta mediante correo electrónico el día 12/01/2020."/>
    <s v="N/A"/>
    <s v="N/A"/>
    <s v="SI"/>
    <s v="N/A"/>
    <s v="No se adjunta evidencia de la respuesta."/>
  </r>
  <r>
    <x v="0"/>
    <x v="0"/>
    <x v="9"/>
    <s v="EDGAR ANTONIO FONSECA PABON "/>
    <x v="0"/>
    <x v="4"/>
    <s v="CAC. TRASLADO POR COMPETENCIA - FUNCION PUBLICA, Radicado Ministerio del Interior: 20202040601461.  "/>
    <s v="Ronny Estiven Romero Velandia"/>
    <s v="Formulación y Actualización Normativa y Operativa"/>
    <x v="0"/>
    <x v="7"/>
    <n v="30"/>
    <s v="20213800056622  "/>
    <d v="2021-01-06T00:00:00"/>
    <s v="20212050083261"/>
    <d v="2021-01-25T00:00:00"/>
    <n v="12"/>
    <x v="0"/>
    <m/>
    <d v="2021-01-27T00:00:00"/>
    <s v="PDF"/>
    <s v="SI"/>
    <s v="N/A"/>
    <m/>
  </r>
  <r>
    <x v="0"/>
    <x v="0"/>
    <x v="10"/>
    <s v="GOBERNACIóN DE CALDAS SECRETARIA DE GOBIERNO  "/>
    <x v="1"/>
    <x v="0"/>
    <s v="CAC. PETICIÓN DE CONSULTA E INFORMACIÓN.  "/>
    <s v="Andrea Bibiana Castañeda Durán"/>
    <s v="Formulación y Actualización Normativa y Operativa"/>
    <x v="0"/>
    <x v="1"/>
    <n v="30"/>
    <s v="20213800056652  "/>
    <d v="2021-01-06T00:00:00"/>
    <s v="20212050083921"/>
    <d v="2021-02-04T00:00:00"/>
    <n v="20"/>
    <x v="0"/>
    <m/>
    <s v="N/A"/>
    <s v="N/A"/>
    <s v="SI"/>
    <s v="N/A"/>
    <s v="No se adjunta evidencia de la respuesta."/>
  </r>
  <r>
    <x v="0"/>
    <x v="0"/>
    <x v="11"/>
    <s v="BáRBARA MELO  "/>
    <x v="0"/>
    <x v="0"/>
    <s v="CAC. Solicitud de datos sobre incendios forestales urbanos "/>
    <s v="Luis Alberto Valencia Pulido"/>
    <s v="Área Central de Referencia Bomberil"/>
    <x v="0"/>
    <x v="5"/>
    <n v="20"/>
    <s v="20213800056682  "/>
    <d v="2021-01-06T00:00:00"/>
    <m/>
    <d v="2021-01-22T00:00:00"/>
    <n v="11"/>
    <x v="0"/>
    <s v="Anotación ORFEO: Se da respuesta mediante correo electrónico el día 22/01/2021"/>
    <s v="N/A"/>
    <s v="N/A"/>
    <s v="SI"/>
    <s v="N/A"/>
    <s v="No se adjunta evidencia de la respuesta."/>
  </r>
  <r>
    <x v="0"/>
    <x v="0"/>
    <x v="12"/>
    <s v="CUERPO DE BOMBEROS VOLUNTARIOS DE NUEVO COLON BOYACA  "/>
    <x v="2"/>
    <x v="0"/>
    <s v="CAC. SOLICITUD CERTIFICADO DE IDONEIDAD. "/>
    <s v="Luis Alberto Valencia Pulido"/>
    <s v="Área Central de Referencia Bomberil"/>
    <x v="0"/>
    <x v="5"/>
    <n v="20"/>
    <s v="20213800056692  "/>
    <d v="2021-01-06T00:00:00"/>
    <s v="20212100013691"/>
    <d v="2021-01-19T00:00:00"/>
    <n v="8"/>
    <x v="0"/>
    <m/>
    <s v="N/A"/>
    <s v="N/A"/>
    <s v="SI"/>
    <s v="N/A"/>
    <s v="No se adjunta evidencia de la respuesta."/>
  </r>
  <r>
    <x v="0"/>
    <x v="0"/>
    <x v="6"/>
    <s v="NELSON GONZáLEZ REYES "/>
    <x v="0"/>
    <x v="0"/>
    <s v="CAC. Inquietud. "/>
    <s v="Edgar Alexander Maya Lopez"/>
    <s v="Proceso Educación Nacional para Bomberos"/>
    <x v="0"/>
    <x v="6"/>
    <n v="30"/>
    <s v="20213800056742  "/>
    <d v="2021-01-07T00:00:00"/>
    <m/>
    <d v="2021-01-27T00:00:00"/>
    <n v="13"/>
    <x v="0"/>
    <s v="Anotación ORFEO:  Se da respuesta por correo electrónico se deja evidencia en digital"/>
    <s v="N/A"/>
    <s v="N/A"/>
    <s v="SI"/>
    <s v="N/A"/>
    <s v="No se encuentra la respuesta dada por correo electrónico."/>
  </r>
  <r>
    <x v="0"/>
    <x v="0"/>
    <x v="13"/>
    <s v="INGRID TORRES RODRIGUEZ "/>
    <x v="0"/>
    <x v="2"/>
    <s v="CAC. IMG_20201223_0001.pdf. Denuncias sobre acciones realizadas por la Señora Liceth Pajaro Espinosa. "/>
    <s v="Andrea Bibiana Castañeda Durán"/>
    <s v="Formulación y Actualización Normativa y Operativa"/>
    <x v="0"/>
    <x v="7"/>
    <n v="30"/>
    <s v="20213800056752  "/>
    <d v="2021-01-07T00:00:00"/>
    <s v="20212050084181"/>
    <d v="2021-02-08T00:00:00"/>
    <n v="21"/>
    <x v="0"/>
    <m/>
    <s v="N/A"/>
    <s v="N/A"/>
    <s v="N/A"/>
    <s v="N/A"/>
    <s v="No se adjunta evidencia de respuesta peticion ni de envio de la misma en correo electronico."/>
  </r>
  <r>
    <x v="0"/>
    <x v="0"/>
    <x v="14"/>
    <s v="EDGAR VILLAMIL QUIROGA "/>
    <x v="3"/>
    <x v="0"/>
    <s v="CAC-. Directorio nacional de cuerpo de bomberos. "/>
    <s v="Luis Alberto Valencia Pulido"/>
    <s v="Área Central de Referencia Bomberil"/>
    <x v="0"/>
    <x v="5"/>
    <n v="20"/>
    <s v="20213800056762  "/>
    <d v="2021-01-07T00:00:00"/>
    <m/>
    <d v="2020-01-22T00:00:00"/>
    <n v="10"/>
    <x v="0"/>
    <m/>
    <s v="N/A"/>
    <s v="N/A"/>
    <s v="SI"/>
    <s v="N/A"/>
    <s v="No se puede visualizar el correo remitido."/>
  </r>
  <r>
    <x v="0"/>
    <x v="0"/>
    <x v="14"/>
    <s v="EDGAR SAAVEDRA  "/>
    <x v="0"/>
    <x v="0"/>
    <s v="CAC. Chat transcript on dnbc.gov.co started on Thursday, January 07, 2021, proceso para conformar un comité disciplinario y como debe funcionar dicho comité "/>
    <s v="Ronny Estiven Romero Velandia"/>
    <s v="Formulación y Actualización Normativa y Operativa"/>
    <x v="0"/>
    <x v="0"/>
    <n v="30"/>
    <s v="20213800056782  "/>
    <d v="2021-01-07T00:00:00"/>
    <s v="20212050083301"/>
    <d v="2021-01-25T00:00:00"/>
    <n v="11"/>
    <x v="0"/>
    <m/>
    <d v="2021-01-27T00:00:00"/>
    <s v="PDF"/>
    <s v="SI"/>
    <s v="N/A"/>
    <m/>
  </r>
  <r>
    <x v="0"/>
    <x v="0"/>
    <x v="14"/>
    <s v="JULIáN ROBERTO PINTO MALAVER "/>
    <x v="0"/>
    <x v="0"/>
    <s v="CAC. Certificado de Ingresos y Retenciones. "/>
    <s v="Miguel Angel Franco Torres "/>
    <s v="Gestiòn Tesorería"/>
    <x v="1"/>
    <x v="5"/>
    <n v="20"/>
    <s v="20213800056792  "/>
    <d v="2021-01-07T00:00:00"/>
    <m/>
    <d v="2021-01-13T00:00:00"/>
    <n v="3"/>
    <x v="0"/>
    <s v="Anotación ORFEO: El día 13 de Enero de 2021, se expidió el Certificado de Ingresos y Retenciones y fue enviado a los correos electrónicos: julianpinto.jp@gmail.com; marisol.mora@dnbc.gov.co; jorge.amarillo@dnbc.gov.co"/>
    <s v="N/A"/>
    <s v="N/A"/>
    <s v="SI"/>
    <s v="N/A"/>
    <m/>
  </r>
  <r>
    <x v="0"/>
    <x v="0"/>
    <x v="7"/>
    <s v="SECRETARIA CBV FLORIDABLANCA  "/>
    <x v="2"/>
    <x v="0"/>
    <s v="CAC. DERECHO DE PETICIÓN DE CERTIFICADO DE CUMPLIMIENTO / RAD CBVF-2021-COMD-00031-S. "/>
    <s v="Andrea Bibiana Castañeda Durán"/>
    <s v="Formulación y Actualización Normativa y Operativa"/>
    <x v="0"/>
    <x v="1"/>
    <n v="30"/>
    <s v="20213800056802  "/>
    <d v="2021-01-08T00:00:00"/>
    <s v="20212050083931"/>
    <d v="2021-02-04T00:00:00"/>
    <n v="18"/>
    <x v="0"/>
    <s v="Anotación ORFEO: SE DIO TR´MITE CON RADICADO 20213800056802 ENVIADO EL 04/02/21."/>
    <s v="N/A"/>
    <s v="PDF"/>
    <s v="SI"/>
    <s v="N/A"/>
    <s v="Se da respuesta con el número de radicado: 20212050083931, no con el que se indicó al cerrar el Orfeo: 20213800056802. No se adjunta evidencia de respuesta peticion ni de envio de la misma en correo electronico."/>
  </r>
  <r>
    <x v="0"/>
    <x v="0"/>
    <x v="15"/>
    <s v="FABIAN ANDRES MORENO  "/>
    <x v="0"/>
    <x v="1"/>
    <s v="CAC. Solicitud de ayudas. "/>
    <s v="Jairo Soto Gil"/>
    <s v="Subdirección Estratégica y de Coordinación Bomberil"/>
    <x v="0"/>
    <x v="1"/>
    <n v="30"/>
    <s v="20213800056812  "/>
    <d v="2021-01-08T00:00:00"/>
    <s v="20212000013711"/>
    <d v="2021-02-08T00:00:00"/>
    <n v="20"/>
    <x v="0"/>
    <m/>
    <s v="N/A"/>
    <s v="N/A"/>
    <s v="SI"/>
    <s v="N/A"/>
    <s v=" No se adjunta evidencia de respuesta peticion ni de envio de la misma en correo electronico."/>
  </r>
  <r>
    <x v="0"/>
    <x v="0"/>
    <x v="16"/>
    <s v="ASOCIACION DE BOMBEROS RESCATES Y SIMILARES DE  "/>
    <x v="3"/>
    <x v="1"/>
    <s v="CAC. Solicitud de acompañamiento. "/>
    <s v="Andrea Bibiana Castañeda Durán"/>
    <s v="Formulación y Actualización Normativa y Operativa"/>
    <x v="0"/>
    <x v="1"/>
    <n v="30"/>
    <s v="20213800056852  "/>
    <d v="2021-01-08T00:00:00"/>
    <s v="20212050083991"/>
    <d v="2021-02-04T00:00:00"/>
    <n v="18"/>
    <x v="0"/>
    <m/>
    <s v="N/A"/>
    <s v="N/A"/>
    <s v="SI"/>
    <s v="N/A"/>
    <s v=" No se adjunta evidencia de respuesta peticion ni de envio de la misma en correo electronico. No existe la imagen en Word."/>
  </r>
  <r>
    <x v="0"/>
    <x v="0"/>
    <x v="17"/>
    <s v="JESUS DAVID RAMOS PEREZ "/>
    <x v="0"/>
    <x v="0"/>
    <s v="CAC. Solicitud de una copia de bomberos activo operativo del cuerpo de bomberos voluntario de Planeta Rica  "/>
    <s v="Luis Alberto Valencia Pulido"/>
    <s v="Área Central de Referencia Bomberil"/>
    <x v="0"/>
    <x v="5"/>
    <n v="20"/>
    <s v="20213800056892  "/>
    <d v="2021-01-08T00:00:00"/>
    <m/>
    <d v="2021-01-12T00:00:00"/>
    <n v="1"/>
    <x v="0"/>
    <s v="Anotación ORFEO:  Se da respuesta mediante correo electrónico."/>
    <s v="N/A"/>
    <s v="N/A"/>
    <s v="SI"/>
    <s v="N/A"/>
    <s v="La evidencia no se puede observar."/>
  </r>
  <r>
    <x v="0"/>
    <x v="0"/>
    <x v="9"/>
    <s v="DARíO JACK MEJíA ARAUJO "/>
    <x v="2"/>
    <x v="4"/>
    <s v="CAC. OFICIO POR ELECCION DE DIGNATARIOS EN BOMBEROS EN VALLEDUPAR.  "/>
    <s v="Andrea Bibiana Castañeda Durán"/>
    <s v="Formulación y Actualización Normativa y Operativa"/>
    <x v="0"/>
    <x v="0"/>
    <n v="30"/>
    <s v="20213800056932  "/>
    <d v="2021-01-08T00:00:00"/>
    <s v="20212050084201"/>
    <d v="2021-02-08T00:00:00"/>
    <n v="20"/>
    <x v="0"/>
    <m/>
    <s v="N/A"/>
    <s v="N/A"/>
    <s v="SI"/>
    <s v="N/A"/>
    <s v="El número de radicado 20212050084201 no se puede visualizar."/>
  </r>
  <r>
    <x v="0"/>
    <x v="0"/>
    <x v="13"/>
    <s v="CUERPO DE BOMBEROS VOLUNTARIOS INDIGENA EN CONFORMIDAD DE DE TURBANA  "/>
    <x v="2"/>
    <x v="4"/>
    <s v="CAC. Derecho de petición interpuesto por JOSÉ LUIS ALQUICHIRE reprecentante legal del cuerpo de bomberos voluntario de tubará Atlántico en formación, debido a la negligencia en cuanto a la expedición de la personería jurídica de dicho cuerpo de bomberos. "/>
    <s v="Andrea Bibiana Castañeda Durán"/>
    <s v="Formulación y Actualización Normativa y Operativa"/>
    <x v="0"/>
    <x v="6"/>
    <n v="30"/>
    <s v="20213800056942  "/>
    <d v="2021-01-12T00:00:00"/>
    <s v="20212050084211"/>
    <d v="2021-02-05T00:00:00"/>
    <n v="15"/>
    <x v="0"/>
    <m/>
    <s v="N/A"/>
    <s v="N/A"/>
    <s v="SI"/>
    <s v="N/A"/>
    <s v="El número de radicado 20212050084211 no se puede visualizar."/>
  </r>
  <r>
    <x v="0"/>
    <x v="0"/>
    <x v="16"/>
    <s v="CUERPO DE BOMBEROS VOLUNTARIOS DE MALAMBO  "/>
    <x v="2"/>
    <x v="4"/>
    <s v="CAC. Solicitud de vigilancia al Cuerpo de Bomberos Voluntarios  "/>
    <s v="Andrea Bibiana Castañeda Durán"/>
    <s v="Formulación y Actualización Normativa y Operativa"/>
    <x v="0"/>
    <x v="1"/>
    <n v="30"/>
    <s v="20213800056982  "/>
    <d v="2021-01-12T00:00:00"/>
    <s v="20212050083351"/>
    <d v="2021-01-28T00:00:00"/>
    <n v="12"/>
    <x v="0"/>
    <m/>
    <d v="2021-02-03T00:00:00"/>
    <s v="PDF"/>
    <d v="2021-01-28T00:00:00"/>
    <s v="N/A"/>
    <m/>
  </r>
  <r>
    <x v="0"/>
    <x v="0"/>
    <x v="6"/>
    <s v="VEEDURIA CIUDADANA VIGIAS DEL CAFE LUIS FERNANDO REYES RAMíREZ  "/>
    <x v="3"/>
    <x v="5"/>
    <s v="CAC. SOLICITUD INFORMACION Y COPIAS. "/>
    <s v="Ronny Estiven Romero Velandia"/>
    <s v="Formulación y Actualización Normativa y Operativa"/>
    <x v="0"/>
    <x v="5"/>
    <n v="20"/>
    <s v="20213800057002  "/>
    <d v="2021-01-12T00:00:00"/>
    <m/>
    <m/>
    <m/>
    <x v="2"/>
    <m/>
    <m/>
    <m/>
    <m/>
    <m/>
    <m/>
  </r>
  <r>
    <x v="0"/>
    <x v="0"/>
    <x v="14"/>
    <s v="VEEDURIA CIUDADANA VIGIAS DEL CAFE LUIS FERNANDO REYES RAMíREZ  "/>
    <x v="3"/>
    <x v="3"/>
    <s v="CAC. SOLICITUD INTERVENCION DIRECTA. "/>
    <s v="Ronny Estiven Romero Velandia"/>
    <s v="Formulación y Actualización Normativa y Operativa"/>
    <x v="0"/>
    <x v="1"/>
    <n v="30"/>
    <s v="20213800057022  "/>
    <d v="2021-01-12T00:00:00"/>
    <s v="20212050083201"/>
    <d v="2021-01-15T00:00:00"/>
    <n v="3"/>
    <x v="0"/>
    <m/>
    <s v="N/A"/>
    <s v="N/A"/>
    <s v="SI"/>
    <s v="N/A"/>
    <s v="El número de radicado 20212050083201 no se puede visualizar."/>
  </r>
  <r>
    <x v="0"/>
    <x v="0"/>
    <x v="15"/>
    <s v="CUERPO DE BOMBEROS VOLUNTARIO TUNIA  "/>
    <x v="2"/>
    <x v="0"/>
    <s v="CAC. SOLICITUD DE IMFORMACION. "/>
    <s v="Ronny Estiven Romero Velandia"/>
    <s v="Formulación y Actualización Normativa y Operativa"/>
    <x v="0"/>
    <x v="0"/>
    <n v="30"/>
    <s v="20213800057042  "/>
    <d v="2021-01-12T00:00:00"/>
    <s v="20212050083831"/>
    <d v="2021-02-02T00:00:00"/>
    <n v="15"/>
    <x v="0"/>
    <m/>
    <d v="2021-02-02T00:00:00"/>
    <s v="PDF"/>
    <s v="SI"/>
    <s v="N/A"/>
    <m/>
  </r>
  <r>
    <x v="0"/>
    <x v="0"/>
    <x v="2"/>
    <s v="MUNICIPIO DE LA MONTANITA  "/>
    <x v="1"/>
    <x v="6"/>
    <s v="CAC. Respuesta su oficio No.20212050082581 fechado el 07 de enero de 2021  "/>
    <s v="Andrea Bibiana Castañeda Durán"/>
    <s v="Formulación y Actualización Normativa y Operativa"/>
    <x v="0"/>
    <x v="1"/>
    <n v="30"/>
    <s v="20213800057052  "/>
    <d v="2021-01-12T00:00:00"/>
    <s v="20212050084231"/>
    <d v="2021-02-08T00:00:00"/>
    <n v="19"/>
    <x v="0"/>
    <m/>
    <s v="N/A"/>
    <s v="N/A"/>
    <s v="SI"/>
    <s v="N/A"/>
    <s v="El número de radicado 20212050083201 no se puede visualizar."/>
  </r>
  <r>
    <x v="0"/>
    <x v="0"/>
    <x v="14"/>
    <s v="QUEJAS Y SOLUCIONES  "/>
    <x v="3"/>
    <x v="0"/>
    <s v="CAC. Solicitud de información de generación y gestión de residuos en el marco del cumplimiento de las metas Plan de Desarrollo 2020-2024. "/>
    <s v="Jorge Edwin Amarillo Alvarado"/>
    <s v="Subdirección Administrativa y Financiera"/>
    <x v="1"/>
    <x v="1"/>
    <n v="30"/>
    <s v="20213800057062  "/>
    <d v="2021-01-12T00:00:00"/>
    <m/>
    <d v="2021-01-21T00:00:00"/>
    <n v="8"/>
    <x v="0"/>
    <s v="Anotación ORFEO: Buenos días Se envio la respuesta mediante correo electrónico el día 21 de enero de 2021 a los correos: julie.ayala@ambientebogota.gov.co, atencionalciudadano@ambientebogota.gov.co. por tal motivo se le da cierre a la solicitud."/>
    <s v="N/A"/>
    <s v="N/A"/>
    <s v="SI"/>
    <s v="N/A"/>
    <s v=" No se adjunta evidencia de respuesta peticion ni de envio de la misma en correo electronico. "/>
  </r>
  <r>
    <x v="0"/>
    <x v="0"/>
    <x v="14"/>
    <s v="INTER RAPIDISIMO  "/>
    <x v="3"/>
    <x v="0"/>
    <s v="CAC. SOLICITUD CERTIFICADOS RETE ICA AÑO GRAVABLE 2020. "/>
    <s v="Miguel Angel Franco Torres "/>
    <s v="Gestiòn Tesorería"/>
    <x v="1"/>
    <x v="5"/>
    <n v="20"/>
    <s v="20213800057112  "/>
    <d v="2021-01-12T00:00:00"/>
    <m/>
    <d v="2021-01-13T00:00:00"/>
    <n v="1"/>
    <x v="0"/>
    <s v="Anotación ORFEO: El día 13 de Enero de 2021, se expidió el Certificado de Ingresos y Retenciones y fue enviado a los correos electrónicos: supervisor.impuestos@interrapidisimo.com; marisol.mora@dnbc.gov.co; jorge.amarillo@dnbc.gov.co"/>
    <s v="N/A"/>
    <s v="N/A"/>
    <s v="SI"/>
    <s v="N/A"/>
    <s v=" No se adjunta evidencia de respuesta peticion ni de envio de la misma en correo electronico. "/>
  </r>
  <r>
    <x v="0"/>
    <x v="0"/>
    <x v="14"/>
    <s v="CITEL  DNBC"/>
    <x v="3"/>
    <x v="0"/>
    <s v="CAC. SOLICITUD CERTIFICADOS LABORALES 2020 "/>
    <s v="Ana Cedeño"/>
    <s v="Gestión Contractual"/>
    <x v="1"/>
    <x v="5"/>
    <n v="20"/>
    <s v="20213800057132  "/>
    <d v="2021-01-13T00:00:00"/>
    <m/>
    <d v="2021-01-27T00:00:00"/>
    <n v="10"/>
    <x v="0"/>
    <s v="Anotación ORFEO: SE DIO RESPUESTA MEDIANTE CORREO ELECTRONICO EL DIA 27 DE ENERO DE 2021"/>
    <s v="N/A"/>
    <s v="N/A"/>
    <s v="SI"/>
    <s v="N/A"/>
    <s v=" No se adjunta evidencia de respuesta peticion (no se puede visualizar el archivo) ni de envio de la misma en correo electronico. "/>
  </r>
  <r>
    <x v="0"/>
    <x v="0"/>
    <x v="14"/>
    <s v="PERDOMO BUSINNES GROUP S.A.S  "/>
    <x v="3"/>
    <x v="0"/>
    <s v="CAC. CERTIFICADOS "/>
    <s v="Miguel Angel Franco Torres "/>
    <s v="Gestiòn Tesorería"/>
    <x v="1"/>
    <x v="5"/>
    <n v="20"/>
    <s v="20213800057182  "/>
    <d v="2021-01-13T00:00:00"/>
    <m/>
    <d v="2021-01-13T00:00:00"/>
    <n v="0"/>
    <x v="0"/>
    <s v="Anotación ORFEO: El día 13 de Enero de 2021, se expidió el Certificado de Ingresos y Retenciones y fue enviado a los correos electrónicos: auxiliarcontable3@pbg.com.co; marisol.mora@dnbc.gov.co; jorge.amarillo@dnbc.gov.co"/>
    <s v="N/A"/>
    <s v="N/A"/>
    <s v="SI"/>
    <s v="N/A"/>
    <s v=" No se adjunta evidencia de respuesta peticion  ni del envio de la misma en correo electronico. "/>
  </r>
  <r>
    <x v="0"/>
    <x v="0"/>
    <x v="3"/>
    <s v="CUERPO DE BOMBEROS VOLUNTARIOS DE MIRANDA  "/>
    <x v="2"/>
    <x v="4"/>
    <s v="CAC. solicitud  "/>
    <s v="Andrea Bibiana Castañeda Durán"/>
    <s v="Formulación y Actualización Normativa y Operativa"/>
    <x v="0"/>
    <x v="0"/>
    <n v="30"/>
    <s v="20213800057192  "/>
    <d v="2021-01-13T00:00:00"/>
    <s v="20212050083561"/>
    <d v="2021-02-01T00:00:00"/>
    <n v="13"/>
    <x v="0"/>
    <m/>
    <s v="N/A"/>
    <s v="N/A"/>
    <s v="SI"/>
    <s v="N/A"/>
    <s v=" No se adjunta evidencia de respuesta peticion (no se puede visualizar el archivo) ni de envio de la misma en correo electronico. "/>
  </r>
  <r>
    <x v="0"/>
    <x v="2"/>
    <x v="6"/>
    <s v="ALBER MAURICIO GALEANO PALACIOS "/>
    <x v="0"/>
    <x v="0"/>
    <s v="CHT. Consulta si es miembro activo o no del Cuerpo de Bomberos de Buenaventura - Valle del Cauca. "/>
    <s v="Luis Alberto Valencia Pulido"/>
    <s v="Área Central de Referencia Bomberil"/>
    <x v="0"/>
    <x v="5"/>
    <n v="20"/>
    <s v="20213800057202  "/>
    <d v="2021-01-13T00:00:00"/>
    <s v="202121000013871"/>
    <d v="2021-01-22T00:00:00"/>
    <n v="7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8"/>
    <s v="ALCALDIA MUNICIPAL VISTA HERMOSA META "/>
    <x v="1"/>
    <x v="7"/>
    <s v="CAC. Solicitud De Apoyo vehículo(Carro tanque) "/>
    <s v="Jairo Soto Gil"/>
    <s v="Subdirección Estratégica y de Coordinación Bomberil"/>
    <x v="0"/>
    <x v="1"/>
    <n v="30"/>
    <s v="20213800057212  "/>
    <d v="2021-01-13T00:00:00"/>
    <s v="20212000013721"/>
    <d v="2021-02-08T00:00:00"/>
    <n v="18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9"/>
    <s v="JORDAN CASAÑAS  "/>
    <x v="0"/>
    <x v="6"/>
    <s v="CAC. solicitud de Inspección, Vigilancia y Control – CBV Orito - Putumayo "/>
    <s v="Melba Vidal"/>
    <s v="Inspección, Vigilancia y Control"/>
    <x v="0"/>
    <x v="6"/>
    <n v="30"/>
    <s v="20213800057232  "/>
    <d v="2021-01-13T00:00:00"/>
    <s v="20212050090071"/>
    <d v="2021-04-09T00:00:00"/>
    <n v="55"/>
    <x v="1"/>
    <m/>
    <s v="N/A"/>
    <s v="Word"/>
    <s v="SI"/>
    <s v="N/A"/>
    <s v="Al momento de archivar no se especifica el número de radicado de la respuesta, se encuentra en documentos, además no se sube la imagen digitalizada."/>
  </r>
  <r>
    <x v="0"/>
    <x v="0"/>
    <x v="18"/>
    <s v="ALCALDIA MUNICIPAL CASTILLA LA NUEVA META "/>
    <x v="1"/>
    <x v="4"/>
    <s v="CAC. SOLICITUD DE CONCEPTO.  "/>
    <s v="Andrea Bibiana Castañeda Durán"/>
    <s v="Formulación y Actualización Normativa y Operativa"/>
    <x v="0"/>
    <x v="0"/>
    <n v="30"/>
    <s v="20213800057242  "/>
    <d v="2021-01-13T00:00:00"/>
    <s v="20212050084331"/>
    <d v="2021-02-12T00:00:00"/>
    <n v="22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20"/>
    <s v="CUERPO DE BOMBEROS VOLUNTARIOS DE RIVERA  "/>
    <x v="2"/>
    <x v="2"/>
    <s v="CAC. OFICIO DE TRASLADO COMPETENCIA.  "/>
    <s v="Ronny Estiven Romero Velandia"/>
    <s v="Formulación y Actualización Normativa y Operativa"/>
    <x v="0"/>
    <x v="8"/>
    <n v="30"/>
    <s v="20213800057272  "/>
    <d v="2021-01-14T00:00:00"/>
    <s v="20212000013621"/>
    <d v="2021-01-25T00:00:00"/>
    <n v="7"/>
    <x v="0"/>
    <m/>
    <d v="2021-01-27T00:00:00"/>
    <s v="PDF"/>
    <s v="SI"/>
    <s v="N/A"/>
    <m/>
  </r>
  <r>
    <x v="0"/>
    <x v="0"/>
    <x v="8"/>
    <s v="ALCALDIA MUNICIPAL RAGONVALIA NORTE DE SANTANDER "/>
    <x v="1"/>
    <x v="4"/>
    <s v="CAC. Radicado 000036. circular radicado DNBC No. 20212050082551.  "/>
    <s v="Ronny Estiven Romero Velandia"/>
    <s v="Formulación y Actualización Normativa y Operativa"/>
    <x v="0"/>
    <x v="6"/>
    <n v="30"/>
    <s v="20213800057282  "/>
    <d v="2021-01-14T00:00:00"/>
    <s v="20212050083841"/>
    <d v="2021-02-01T00:00:00"/>
    <n v="12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21"/>
    <s v="CUERPO DE BOMBEROS VOLUNTARIOS DE MANAURE - LA GUAJIRA  "/>
    <x v="2"/>
    <x v="1"/>
    <s v="CAC. Carta. Solicitud máquina de bomberos para Manaure. "/>
    <s v="Jairo Soto Gil"/>
    <s v="Subdirección Estratégica y de Coordinación Bomberil"/>
    <x v="0"/>
    <x v="1"/>
    <n v="30"/>
    <s v="20213800057302  "/>
    <d v="2021-01-14T00:00:00"/>
    <s v="20212000013821"/>
    <d v="2021-02-08T00:00:00"/>
    <n v="17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3"/>
    <s v="CUERPO DE BOMBEROS VOLUNTARIOS DE RIOFRIO  "/>
    <x v="2"/>
    <x v="0"/>
    <s v="CAC. Petición de copias.  "/>
    <s v="Paula Andrea Cortes Mojica"/>
    <s v="Subdirección Estratégica y de Coordinación Bomberil"/>
    <x v="0"/>
    <x v="5"/>
    <n v="20"/>
    <s v="20213800057322  "/>
    <d v="2021-01-14T00:00:00"/>
    <s v="20211000013801"/>
    <d v="2021-01-21T00:00:00"/>
    <n v="5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22"/>
    <s v="CUERPO DE BOMBEROS VOLUNTARIOS DE SAMPUES  "/>
    <x v="2"/>
    <x v="4"/>
    <s v="CAC. RV: Acuerdo de pago devolución de impuestos.  "/>
    <s v="Andrea Bibiana Castañeda Durán"/>
    <s v="Formulación y Actualización Normativa y Operativa"/>
    <x v="0"/>
    <x v="3"/>
    <n v="30"/>
    <s v="20213800057332  "/>
    <d v="2021-01-14T00:00:00"/>
    <s v="20212050084411"/>
    <d v="2021-02-17T00:00:00"/>
    <n v="24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3"/>
    <s v="GOBERNACION DEL BOLIVAR SECRETARIA DEL INTERIOR  "/>
    <x v="1"/>
    <x v="0"/>
    <s v="CAC. solicitud informe.  "/>
    <s v="Melba Vidal"/>
    <s v="Inspección, Vigilancia y Control"/>
    <x v="0"/>
    <x v="5"/>
    <n v="20"/>
    <s v="20213800057362  "/>
    <d v="2021-01-14T00:00:00"/>
    <m/>
    <m/>
    <m/>
    <x v="2"/>
    <m/>
    <m/>
    <m/>
    <m/>
    <m/>
    <m/>
  </r>
  <r>
    <x v="1"/>
    <x v="1"/>
    <x v="11"/>
    <s v="MAURICIO MONTOYA M  "/>
    <x v="3"/>
    <x v="4"/>
    <s v="SM. Derecho de petición sobre legalidad de cobro por certificados de Seguridad Humana y contraincendios realizado por el CBV de Sabaneta "/>
    <s v="Edgar Alexander Maya Lopez"/>
    <s v="Proceso Educación Nacional para Bomberos"/>
    <x v="0"/>
    <x v="6"/>
    <n v="30"/>
    <s v="20213800057382  "/>
    <d v="2021-01-14T00:00:00"/>
    <s v="20212050084431"/>
    <d v="2021-02-11T00:00:00"/>
    <n v="20"/>
    <x v="0"/>
    <m/>
    <d v="2021-02-11T00:00:00"/>
    <s v="PDF"/>
    <s v="SI"/>
    <s v="N/A"/>
    <m/>
  </r>
  <r>
    <x v="1"/>
    <x v="3"/>
    <x v="3"/>
    <s v="CUERPO DE BOMBEROS VOLUNTARIOS DE PULI - CUNDINAMARCA  "/>
    <x v="2"/>
    <x v="4"/>
    <s v="RD. Respuesta a radicado Número: 20202050078691. "/>
    <s v="Andrea Bibiana Castañeda Durán"/>
    <s v="Formulación y Actualización Normativa y Operativa"/>
    <x v="0"/>
    <x v="4"/>
    <n v="30"/>
    <s v="20213800057422  "/>
    <d v="2021-01-15T00:00:00"/>
    <s v="20212050084681"/>
    <d v="2021-02-24T00:00:00"/>
    <n v="28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23"/>
    <s v="ALCALDIA MUNICIPAL DE SAN JOSE DEL GUAVIARE GUAVIARE "/>
    <x v="1"/>
    <x v="4"/>
    <s v="CAC. Respuesta Oficial. EXT_S21-00001144-PQRSD-001137-PQR, código de consulta 0297218132117 del 08/01/2021 que se adjunta.  "/>
    <s v="Andrea Bibiana Castañeda Durán"/>
    <s v="Formulación y Actualización Normativa y Operativa"/>
    <x v="0"/>
    <x v="1"/>
    <n v="30"/>
    <s v="20213800057452  "/>
    <d v="2021-01-15T00:00:00"/>
    <s v="20212050084501"/>
    <d v="2021-03-11T00:00:00"/>
    <n v="39"/>
    <x v="1"/>
    <m/>
    <s v="N/A"/>
    <s v="N/A"/>
    <s v="SI"/>
    <s v="N/A"/>
    <s v=" No se adjunta evidencia de respuesta peticion (no se puede visualizar el archivo) ni de envio de la misma en correo electronico. "/>
  </r>
  <r>
    <x v="0"/>
    <x v="0"/>
    <x v="3"/>
    <s v="CUERPO DE BOMBEROS DE CHOCONTA  "/>
    <x v="2"/>
    <x v="1"/>
    <s v="CAC. Proyecto Maquina extintora - Chocontá, Cundinamarca.  "/>
    <s v="Andrés Fernando Muñoz Cabrera"/>
    <s v="Área Central de Referencia Bomberil"/>
    <x v="0"/>
    <x v="1"/>
    <n v="30"/>
    <s v="20213800057462  "/>
    <d v="2021-01-18T00:00:00"/>
    <m/>
    <m/>
    <m/>
    <x v="2"/>
    <m/>
    <m/>
    <m/>
    <m/>
    <m/>
    <m/>
  </r>
  <r>
    <x v="0"/>
    <x v="0"/>
    <x v="12"/>
    <s v="FABIAN ENRIQUE VARGAS ALFONSO "/>
    <x v="0"/>
    <x v="6"/>
    <s v="CAC. Aquí hay algunos archivos. Solicitud.  "/>
    <s v="Melba Vidal"/>
    <s v="Inspección, Vigilancia y Control"/>
    <x v="0"/>
    <x v="9"/>
    <n v="30"/>
    <s v="20213800057492  "/>
    <d v="2021-01-18T00:00:00"/>
    <m/>
    <m/>
    <m/>
    <x v="2"/>
    <m/>
    <m/>
    <m/>
    <m/>
    <m/>
    <m/>
  </r>
  <r>
    <x v="0"/>
    <x v="0"/>
    <x v="12"/>
    <s v="ALCALDIA DE MONIQUIRA - BOYACA  "/>
    <x v="1"/>
    <x v="4"/>
    <s v="CAC. Situación jurídica Cuerpo de Bomberos Moniquirá.  "/>
    <s v="Andrea Bibiana Castañeda Durán"/>
    <s v="Formulación y Actualización Normativa y Operativa"/>
    <x v="0"/>
    <x v="6"/>
    <n v="30"/>
    <s v="20213800057522  "/>
    <d v="2021-01-18T00:00:00"/>
    <s v="20212050084581"/>
    <d v="2021-02-24T00:00:00"/>
    <n v="27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3"/>
    <s v="ALCALDIA AGUA DE DIOS CUNDINAMARCA "/>
    <x v="1"/>
    <x v="4"/>
    <s v="CAC. ESTADO SOLICITUD ALCALDIA AGUA DE DIOS. "/>
    <s v="Andrea Bibiana Castañeda Durán"/>
    <s v="Formulación y Actualización Normativa y Operativa"/>
    <x v="0"/>
    <x v="6"/>
    <n v="30"/>
    <s v="20213800057532  "/>
    <d v="2021-01-18T00:00:00"/>
    <s v="20212050083591"/>
    <d v="2021-02-02T00:00:00"/>
    <n v="11"/>
    <x v="0"/>
    <s v="Anotaciòn ORFEO: SE DIO TRÁMITE CONJUNTO CON EL RADICADO 20213800058362"/>
    <d v="2021-02-02T00:00:00"/>
    <s v="PDF"/>
    <s v="SI"/>
    <s v="N/A"/>
    <m/>
  </r>
  <r>
    <x v="0"/>
    <x v="0"/>
    <x v="3"/>
    <s v="CUERPO DE BOMBEROS VOLUNTARIOS DE ZIPAQUIRA  "/>
    <x v="2"/>
    <x v="4"/>
    <s v="CAC. SOLICITUD ASESORIA Y EMISION DE CONCEPTO JURIDICO.  "/>
    <s v="Andrea Bibiana Castañeda Durán"/>
    <s v="Formulación y Actualización Normativa y Operativa"/>
    <x v="0"/>
    <x v="0"/>
    <n v="30"/>
    <s v="20213800057542  "/>
    <d v="2021-01-18T00:00:00"/>
    <s v="20212050083361"/>
    <d v="2021-01-28T00:00:00"/>
    <n v="8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5"/>
    <s v="KARLA JOHANNA GIL RODRIGUEZ "/>
    <x v="0"/>
    <x v="7"/>
    <s v="CAC. QUEJA - SOLICITUD RESPUESTA DERECHO DE PETICION KARLA JOHANA GIL RODRIGUEZ.  "/>
    <s v="Paula Andrea Cortes Mojica"/>
    <s v="Subdirección Estratégica y de Coordinación Bomberil"/>
    <x v="0"/>
    <x v="6"/>
    <n v="30"/>
    <s v="20213800057552  "/>
    <d v="2021-01-18T00:00:00"/>
    <s v="20211000014481"/>
    <d v="2021-02-22T00:00:00"/>
    <n v="25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21"/>
    <s v="VEEDURIA CIUDADANA VIGIAS DEL CAFE  "/>
    <x v="3"/>
    <x v="0"/>
    <s v="CAC. SOLICITUD COPIAS. "/>
    <s v="Andrea Bibiana Castañeda Durán"/>
    <s v="Formulación y Actualización Normativa y Operativa"/>
    <x v="0"/>
    <x v="6"/>
    <n v="30"/>
    <s v="20213800057562  "/>
    <d v="2021-01-18T00:00:00"/>
    <s v="20212050084321"/>
    <d v="2021-03-02T00:00:00"/>
    <n v="30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3"/>
    <s v="CUERPO DE BOMBEROS VOLUNTARIOS DE VILLANUEVA - BOLIVAR  "/>
    <x v="2"/>
    <x v="1"/>
    <s v="CAC. Solicitud de apoyo por la DNBC.  "/>
    <s v="Andrés Fernando Muñoz Cabrera"/>
    <s v="Área Central de Referencia Bomberil"/>
    <x v="0"/>
    <x v="6"/>
    <n v="30"/>
    <s v="20213800057572  "/>
    <d v="2021-01-18T00:00:00"/>
    <m/>
    <d v="2021-03-17T00:00:00"/>
    <n v="30"/>
    <x v="0"/>
    <s v="Anotaciòn ORFEO:  Se archiva, corresponde a documentos del plan de acción de departamento de Bolívar, enviados por el Delegado Departamental de Bomberos, para revisión y Regionalización por parte del Ct. Jairo Soto."/>
    <s v="N/A"/>
    <s v="N/A"/>
    <s v="N/A"/>
    <s v="N/A"/>
    <m/>
  </r>
  <r>
    <x v="0"/>
    <x v="0"/>
    <x v="3"/>
    <s v="SAFETY FIRE  "/>
    <x v="3"/>
    <x v="0"/>
    <s v="CAC. NOTIFICACION Y TRASLADO ACCION TUTELA 2021-00012.  "/>
    <s v="Alvaro Perez"/>
    <s v="Subdirección Administrativa y Financiera"/>
    <x v="1"/>
    <x v="5"/>
    <n v="10"/>
    <s v="20213800057612  "/>
    <d v="2021-01-18T00:00:00"/>
    <s v="20213000013781"/>
    <d v="2021-01-20T00:00:00"/>
    <n v="2"/>
    <x v="0"/>
    <m/>
    <d v="2021-01-20T00:00:00"/>
    <s v="PDF"/>
    <s v="SI"/>
    <s v="N/A"/>
    <m/>
  </r>
  <r>
    <x v="0"/>
    <x v="0"/>
    <x v="11"/>
    <s v="CUERPO DE BOMBEROS VOLUNTARIOS DE ANDES - ANTIOQUIA  "/>
    <x v="2"/>
    <x v="4"/>
    <s v="CAC. DOCUMENTOS BOMBEROS ANDES  "/>
    <s v="Andrea Bibiana Castañeda Durán"/>
    <s v="Formulación y Actualización Normativa y Operativa"/>
    <x v="0"/>
    <x v="6"/>
    <n v="30"/>
    <s v="20213800057622  "/>
    <d v="2021-01-18T00:00:00"/>
    <s v="20212050084751"/>
    <d v="2021-02-24T00:00:00"/>
    <n v="27"/>
    <x v="0"/>
    <m/>
    <s v="N/A"/>
    <s v="Word"/>
    <s v="SI"/>
    <s v="N/A"/>
    <s v="No se adjunta evidencia de respuesta peticion ni de envio de la misma en correo electronico"/>
  </r>
  <r>
    <x v="0"/>
    <x v="0"/>
    <x v="11"/>
    <s v="PROCURADURIA PROVINCIAL DE RIONEGRO ANTIOQUIA  "/>
    <x v="4"/>
    <x v="0"/>
    <s v="CAC. Solicitud información PROCURADURIA RIONEGRO - ANTIOQUIA.  "/>
    <s v="Andrea Bibiana Castañeda Durán"/>
    <s v="Formulación y Actualización Normativa y Operativa"/>
    <x v="0"/>
    <x v="10"/>
    <n v="10"/>
    <s v="20213800057642  "/>
    <d v="2021-01-18T00:00:00"/>
    <s v="20212050084161"/>
    <d v="2021-02-05T00:00:00"/>
    <n v="14"/>
    <x v="1"/>
    <s v="Anotaciòn ORFEO: SE DIO TRÁMITE CONJUNTO CON EL RADICADO 20213800058142"/>
    <s v="N/A"/>
    <s v="N/A"/>
    <s v="N/A"/>
    <s v="N/A"/>
    <s v=" No se adjunta evidencia de respuesta peticion (no se puede visualizar el archivo) ni de envio de la misma en correo electronico. "/>
  </r>
  <r>
    <x v="0"/>
    <x v="0"/>
    <x v="11"/>
    <s v="CUERPO DE BOMBEROS SAN ANDRES DE CUERQUIA - ANTIOQUIA  "/>
    <x v="2"/>
    <x v="4"/>
    <s v="CAC. Revisión contrato municipal.  "/>
    <s v="Andrea Bibiana Castañeda Durán"/>
    <s v="Formulación y Actualización Normativa y Operativa"/>
    <x v="0"/>
    <x v="6"/>
    <n v="30"/>
    <s v="20213800057662  "/>
    <d v="2021-01-18T00:00:00"/>
    <s v="20212050084521"/>
    <d v="2021-02-23T00:00:00"/>
    <n v="26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3"/>
    <s v="EDGAR FERNANDO RODRíGUEZ SANDOVAL "/>
    <x v="0"/>
    <x v="0"/>
    <s v="CAC. Solicitud información  "/>
    <s v="Edgar Alexander Maya Lopez"/>
    <s v="Proceso Educación Nacional para Bomberos"/>
    <x v="0"/>
    <x v="5"/>
    <n v="20"/>
    <s v="20213800057672  "/>
    <d v="2021-01-19T00:00:00"/>
    <s v="20212050084241"/>
    <d v="2021-02-04T00:00:00"/>
    <n v="12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6"/>
    <s v="ABOGADOS ASOCIADOS CESAR AUGUSTO GUERRA VARGAS  "/>
    <x v="3"/>
    <x v="0"/>
    <s v="CAC. ENVIANDO INFORMACION Y REQUERIMIENTO  "/>
    <s v="Paula Andrea Cortes Mojica"/>
    <s v="Subdirección Estratégica y de Coordinación Bomberil"/>
    <x v="0"/>
    <x v="5"/>
    <n v="20"/>
    <s v="20213800057682  "/>
    <d v="2021-01-19T00:00:00"/>
    <s v="20211000013841"/>
    <d v="2021-02-08T00:00:00"/>
    <n v="14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3"/>
    <s v="CUERPO DE BOMBEROS VOLUNTARIOS DE CALAMAR BOLIVAR  "/>
    <x v="2"/>
    <x v="1"/>
    <s v="CAC. Cordial Saludo, Derecho de petición. "/>
    <s v="Andrés Fernando Muñoz Cabrera"/>
    <s v="Área Central de Referencia Bomberil"/>
    <x v="0"/>
    <x v="6"/>
    <n v="30"/>
    <s v="20213800057692  "/>
    <d v="2021-01-19T00:00:00"/>
    <s v=" 20212100016531"/>
    <d v="2020-04-15T00:00:00"/>
    <n v="58"/>
    <x v="1"/>
    <m/>
    <d v="2020-04-15T00:00:00"/>
    <s v="PDF"/>
    <s v="SI"/>
    <s v="N/A"/>
    <m/>
  </r>
  <r>
    <x v="0"/>
    <x v="0"/>
    <x v="14"/>
    <s v="JOSE ANDRES CORREDOR MARTINEZ "/>
    <x v="0"/>
    <x v="0"/>
    <s v="CAC. Derecho de Petición. "/>
    <s v="Alvaro Perez"/>
    <s v="Subdirección Administrativa y Financiera"/>
    <x v="1"/>
    <x v="5"/>
    <n v="20"/>
    <s v="20213800057702  "/>
    <d v="2021-01-19T00:00:00"/>
    <m/>
    <d v="2021-02-23T00:00:00"/>
    <n v="20"/>
    <x v="0"/>
    <s v="Anotaciòn ORFEO: Se archiva el Orfeo enviando la certificaciòn al correo corredjo@gmail.com"/>
    <d v="2021-02-23T00:00:00"/>
    <s v="PDF"/>
    <s v="SI"/>
    <s v="N/A"/>
    <s v="No se adjunta evidencia del correo enviado, solo de la certificaciòn laboral."/>
  </r>
  <r>
    <x v="0"/>
    <x v="0"/>
    <x v="19"/>
    <s v="GOBERNACION DEL PUTUMAYO  "/>
    <x v="1"/>
    <x v="6"/>
    <s v="SM. Respuesta Radicado No. 20201021-E-016208. Proceso de verificación de condiciones técnicas del Cuerpo de Bomberos de Orito - Putumayo "/>
    <s v="Melba Vidal"/>
    <s v="Inspección, Vigilancia y Control"/>
    <x v="0"/>
    <x v="1"/>
    <n v="30"/>
    <s v="20213800057732  "/>
    <d v="2021-01-19T00:00:00"/>
    <m/>
    <m/>
    <m/>
    <x v="2"/>
    <m/>
    <m/>
    <m/>
    <m/>
    <m/>
    <m/>
  </r>
  <r>
    <x v="0"/>
    <x v="0"/>
    <x v="5"/>
    <s v="CUERPO DE BOMBEROS VOLUNTARIOS DE MELGAR  "/>
    <x v="2"/>
    <x v="7"/>
    <s v="CAC. Contestación al radicado de la DNBC 20202050069521- verificación de los ascensos de los suboficiales jorge Alfonso Montaña, Moisés Rojas  "/>
    <s v="Andrea Bibiana Castañeda Durán"/>
    <s v="Formulación y Actualización Normativa y Operativa"/>
    <x v="0"/>
    <x v="6"/>
    <n v="30"/>
    <s v="20213800057762  "/>
    <d v="2021-01-19T00:00:00"/>
    <s v="20212050084531"/>
    <d v="2021-02-23T00:00:00"/>
    <n v="25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0"/>
    <s v="CUERPO DE BOMBEROS DE SALAMINA  "/>
    <x v="2"/>
    <x v="1"/>
    <s v="CAC. UENAS TARDES ENIVIO PROYECTO SOLICITUD VEHICULO DE DESPLAZAMIENTO RAPIDO PARA SALAMINA CALDAS  "/>
    <s v="Andrés Fernando Muñoz Cabrera"/>
    <s v="Área Central de Referencia Bomberil"/>
    <x v="0"/>
    <x v="6"/>
    <n v="30"/>
    <s v="20213800057802  "/>
    <d v="2021-01-19T00:00:00"/>
    <s v="20212100016541"/>
    <d v="2021-04-15T00:00:00"/>
    <n v="59"/>
    <x v="1"/>
    <m/>
    <d v="2021-04-15T00:00:00"/>
    <s v="PDF"/>
    <s v="SI"/>
    <s v="N/A"/>
    <m/>
  </r>
  <r>
    <x v="0"/>
    <x v="0"/>
    <x v="11"/>
    <s v="ALCALDIA AMALFI ANTIOQUIA "/>
    <x v="1"/>
    <x v="1"/>
    <s v="CAC. Oficio Solicitud. "/>
    <s v="Ronny Estiven Romero Velandia"/>
    <s v="Formulación y Actualización Normativa y Operativa"/>
    <x v="0"/>
    <x v="6"/>
    <n v="30"/>
    <s v="20213800057812  "/>
    <d v="2021-01-19T00:00:00"/>
    <s v="20212050083291"/>
    <d v="2021-01-21T00:00:00"/>
    <n v="2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4"/>
    <s v="ALCALDIA MUNICIPAL DE LOS ANDES NARIñO  "/>
    <x v="1"/>
    <x v="4"/>
    <s v="CAC. Respuesta a solicitud del cumplimiento responsabilidades de la ley 1575 del 2012. "/>
    <s v="Andrea Bibiana Castañeda Durán"/>
    <s v="Formulación y Actualización Normativa y Operativa"/>
    <x v="0"/>
    <x v="1"/>
    <n v="30"/>
    <s v="20213800057842  "/>
    <d v="2021-01-20T00:00:00"/>
    <s v="20212050084801 "/>
    <d v="2021-02-24T00:00:00"/>
    <n v="25"/>
    <x v="0"/>
    <m/>
    <s v="N/A"/>
    <s v="Word"/>
    <s v="SI"/>
    <s v="N/A"/>
    <s v="No se adjunta evidencia de respuesta peticion ni de envio de la misma en correo electronico"/>
  </r>
  <r>
    <x v="0"/>
    <x v="0"/>
    <x v="24"/>
    <s v="DELEGACION DEPARTAMENTAL BOMBEROS DEL MAGDALENA  "/>
    <x v="2"/>
    <x v="4"/>
    <s v="CAC. visitas de inspección de los Cuerpos de Bomberos del Magdalena.  "/>
    <s v="Melba Vidal"/>
    <s v="Inspección, Vigilancia y Control"/>
    <x v="0"/>
    <x v="6"/>
    <n v="30"/>
    <s v="20213800057942  "/>
    <d v="2021-01-20T00:00:00"/>
    <s v="20212050090061"/>
    <d v="2021-04-09T00:00:00"/>
    <n v="54"/>
    <x v="1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x v="0"/>
    <x v="0"/>
    <x v="12"/>
    <s v="CUERPO DE BOMBEROS VOLUNTARIOS DE MONIQUIRA  "/>
    <x v="2"/>
    <x v="0"/>
    <s v="CAC. SOLICITUD CON CARÁCTER DE URGENCIA. "/>
    <s v="Luis Alberto Valencia Pulido"/>
    <s v="Área Central de Referencia Bomberil"/>
    <x v="0"/>
    <x v="6"/>
    <n v="30"/>
    <s v="20213800057972  "/>
    <d v="2021-01-20T00:00:00"/>
    <s v="202121000013871"/>
    <d v="2021-01-21T00:00:00"/>
    <n v="1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7"/>
    <s v="ESE HOSPITAL INTEGRADO SAN ROQUE DE CURITÍ  "/>
    <x v="3"/>
    <x v="2"/>
    <s v="CAC. QUEJA COMANDANTE DE BOMBEROS CURITÍ . "/>
    <s v="Ronny Estiven Romero Velandia"/>
    <s v="Formulación y Actualización Normativa y Operativa"/>
    <x v="0"/>
    <x v="8"/>
    <n v="30"/>
    <s v="20213800057992  "/>
    <d v="2021-01-20T00:00:00"/>
    <s v="20212050083851"/>
    <d v="2021-02-02T00:00:00"/>
    <n v="9"/>
    <x v="0"/>
    <m/>
    <d v="2021-02-02T00:00:00"/>
    <s v="PDF"/>
    <s v="SI"/>
    <s v="N/A"/>
    <m/>
  </r>
  <r>
    <x v="0"/>
    <x v="0"/>
    <x v="14"/>
    <s v="CONTROLES EMPRESARIALES  "/>
    <x v="3"/>
    <x v="0"/>
    <s v="CAC. COEM- CERTIFICADO TRIBUTARIO 2020. "/>
    <s v="Miguel Angel Franco Torres "/>
    <s v="Gestiòn Tesorería"/>
    <x v="1"/>
    <x v="6"/>
    <n v="30"/>
    <s v="20213800058002  "/>
    <d v="2021-01-20T00:00:00"/>
    <m/>
    <d v="2021-02-26T00:00:00"/>
    <n v="27"/>
    <x v="0"/>
    <s v="Anotaciòn Orfeo:  El Área Financiera expidió el Certificado de Ingresos y Retenciones con corte Diciembre 31 de 2020. se envió al correo de Alexandra Milena Pineda García"/>
    <s v="N/A"/>
    <s v="N/A"/>
    <s v="SI"/>
    <s v="N/A"/>
    <s v=" No se adjunta evidencia de respuesta peticion  ni del envio de la misma en correo electronico. "/>
  </r>
  <r>
    <x v="0"/>
    <x v="0"/>
    <x v="14"/>
    <s v="ITO SOFTWARE  "/>
    <x v="3"/>
    <x v="0"/>
    <s v="CAC. Solicitud de certificado experiencia Orden de Compra 59114.  "/>
    <s v="Edwin Alfonso Zamora Oyola"/>
    <s v="Gestiòn y Tecnología en Informática"/>
    <x v="1"/>
    <x v="5"/>
    <n v="20"/>
    <s v="20213800058012  "/>
    <d v="2021-01-20T00:00:00"/>
    <m/>
    <d v="2021-04-12T00:00:00"/>
    <n v="54"/>
    <x v="1"/>
    <s v="Anotaciòn ORFEO. Documentos tramitados."/>
    <s v="N/A"/>
    <s v="N/A"/>
    <s v="N/A"/>
    <s v="N/A"/>
    <s v="No se aclara el tipo de documento de salida ni el medio de envio."/>
  </r>
  <r>
    <x v="0"/>
    <x v="0"/>
    <x v="14"/>
    <s v="JUZGADOS DE EJECUCION DE PENAS Y MEDIDAS DE SEGURIDAD  "/>
    <x v="4"/>
    <x v="0"/>
    <s v="CAC. AUTO Y SOLICITUD DEL ACCIONANTE.  "/>
    <s v="Edgar Alexander Maya Lopez"/>
    <s v="Proceso Educación Nacional para Bomberos"/>
    <x v="0"/>
    <x v="10"/>
    <n v="10"/>
    <s v="20213800058102  "/>
    <d v="2021-01-21T00:00:00"/>
    <s v="20212050083571"/>
    <d v="2021-02-03T00:00:00"/>
    <n v="9"/>
    <x v="0"/>
    <m/>
    <d v="2021-02-03T00:00:00"/>
    <s v="PDF"/>
    <s v="SI"/>
    <s v="N/A"/>
    <m/>
  </r>
  <r>
    <x v="0"/>
    <x v="0"/>
    <x v="7"/>
    <s v="CANAL TRO  "/>
    <x v="3"/>
    <x v="0"/>
    <s v="CAC. OFICIO SOLICITUD APORTE LEY 14 DE 1991.  "/>
    <s v="Miguel Angel Franco Torres "/>
    <s v="Gestiòn Tesorería"/>
    <x v="1"/>
    <x v="6"/>
    <n v="30"/>
    <s v="20213800058112  "/>
    <d v="2021-01-21T00:00:00"/>
    <m/>
    <d v="2021-02-26T00:00:00"/>
    <n v="26"/>
    <x v="0"/>
    <s v="Anotaciòn ORFEO: Se dio respuesta a la solicitud del Canal Regional TRO, en la cual la DNBC en las Vigencias 2020 no ha suscrito Contratos de Publicidad y Propaganda. como hecho generador para el aporte a la Ley 14 de 1991."/>
    <s v="N/A"/>
    <s v="N/A"/>
    <s v="SI"/>
    <s v="N/A"/>
    <s v=" No se adjunta evidencia de respuesta peticion  ni del envio de la misma en correo electronico. "/>
  </r>
  <r>
    <x v="0"/>
    <x v="0"/>
    <x v="11"/>
    <s v="LUZ OFELIA GALEANO MONTOYA "/>
    <x v="0"/>
    <x v="0"/>
    <s v="CAC. Solicitud de informacion. "/>
    <s v="Edgar Alexander Maya Lopez"/>
    <s v="Proceso Educación Nacional para Bomberos"/>
    <x v="0"/>
    <x v="6"/>
    <n v="30"/>
    <s v="20213800058122  "/>
    <d v="2021-01-21T00:00:00"/>
    <m/>
    <d v="2021-02-17T00:00:00"/>
    <n v="19"/>
    <x v="0"/>
    <s v="Anotaciòn ORFEO: Se da respuesta por correo electrónico se deja evidencia en digital."/>
    <d v="2021-02-17T00:00:00"/>
    <s v="PDF"/>
    <s v="SI"/>
    <s v="N/A"/>
    <m/>
  </r>
  <r>
    <x v="0"/>
    <x v="0"/>
    <x v="11"/>
    <s v="PROCURADURIA RIONEGRO  "/>
    <x v="4"/>
    <x v="0"/>
    <s v="CAC. SOLICITUD PPR-SJVC-169. "/>
    <s v="Andrea Bibiana Castañeda Durán"/>
    <s v="Formulación y Actualización Normativa y Operativa"/>
    <x v="0"/>
    <x v="10"/>
    <n v="10"/>
    <s v="20213800058142  "/>
    <d v="2021-01-22T00:00:00"/>
    <s v="20212050084161"/>
    <d v="2021-02-05T00:00:00"/>
    <n v="10"/>
    <x v="0"/>
    <m/>
    <s v="N/A"/>
    <s v="N/A"/>
    <s v="N/A"/>
    <s v="N/A"/>
    <s v=" No se adjunta evidencia de respuesta peticion (no se puede visualizar el archivo) ni de envio de la misma en correo electronico. "/>
  </r>
  <r>
    <x v="0"/>
    <x v="0"/>
    <x v="14"/>
    <s v="UNGRD  "/>
    <x v="4"/>
    <x v="0"/>
    <s v="CAC. Remisión Solicitud Ticket N° GSC-2021-68098 - ATENCIÓN AL CIUDADANO UNGRD. "/>
    <s v="Melba Vidal"/>
    <s v="Inspección, Vigilancia y Control"/>
    <x v="0"/>
    <x v="5"/>
    <n v="20"/>
    <s v="20213800058162  "/>
    <d v="2021-01-22T00:00:00"/>
    <m/>
    <m/>
    <m/>
    <x v="2"/>
    <m/>
    <m/>
    <m/>
    <m/>
    <m/>
    <m/>
  </r>
  <r>
    <x v="0"/>
    <x v="0"/>
    <x v="5"/>
    <s v="ALCALDIA FLANDES SECRETARIA DE GOBIERNO "/>
    <x v="1"/>
    <x v="0"/>
    <s v="CAC. Inquietudes. "/>
    <s v="Edgar Alexander Maya Lopez"/>
    <s v="Proceso Educación Nacional para Bomberos"/>
    <x v="0"/>
    <x v="0"/>
    <n v="30"/>
    <s v="20213800058172  "/>
    <d v="2021-01-22T00:00:00"/>
    <s v="20212050085541"/>
    <d v="2021-03-03T00:00:00"/>
    <n v="28"/>
    <x v="0"/>
    <m/>
    <d v="2021-03-04T00:00:00"/>
    <s v="PDF"/>
    <s v="SI"/>
    <s v="N/A"/>
    <m/>
  </r>
  <r>
    <x v="0"/>
    <x v="0"/>
    <x v="14"/>
    <s v="MINISTERIO DE TRANSPORTE  "/>
    <x v="4"/>
    <x v="7"/>
    <s v="CAC. OrfeoGPL: Ministerio de trasporte envio radicado 20214070039831.  "/>
    <s v="Andrea Bibiana Castañeda Durán"/>
    <s v="Formulación y Actualización Normativa y Operativa"/>
    <x v="0"/>
    <x v="3"/>
    <n v="30"/>
    <s v="20213800058182  "/>
    <d v="2021-01-22T00:00:00"/>
    <s v="20212050084351 "/>
    <d v="2021-02-12T00:00:00"/>
    <n v="15"/>
    <x v="0"/>
    <m/>
    <s v="N/A"/>
    <s v="N/A"/>
    <s v="N/A"/>
    <s v="N/A"/>
    <s v=" No se adjunta evidencia de respuesta peticion (no se puede visualizar el archivo) ni de envio de la misma en correo electronico. "/>
  </r>
  <r>
    <x v="0"/>
    <x v="2"/>
    <x v="14"/>
    <s v="WILLIAM E MENESES  "/>
    <x v="0"/>
    <x v="4"/>
    <s v="CH. Inquietudes sobretasa bomberil "/>
    <s v="Camilo Portilla"/>
    <s v="Formulación y Actualización Normativa y Operativa"/>
    <x v="0"/>
    <x v="5"/>
    <n v="20"/>
    <s v="20213800058192  "/>
    <d v="2021-01-22T00:00:00"/>
    <s v="20212050084631"/>
    <d v="2021-02-24T00:00:00"/>
    <n v="23"/>
    <x v="1"/>
    <m/>
    <s v="N/A"/>
    <s v="Word"/>
    <s v="SI"/>
    <s v="N/A"/>
    <s v="No se adjunta evidencia de respuesta peticion ni de envio de la misma en correo electronico"/>
  </r>
  <r>
    <x v="0"/>
    <x v="0"/>
    <x v="11"/>
    <s v="CUERPO DE BOMBEROS VOLUNTARIOS DE SAN PEDRO DE LOS MILAGROS  "/>
    <x v="2"/>
    <x v="0"/>
    <s v="CAC. SOLICITUD DE INFORMACION. "/>
    <s v="Edgar Alexander Maya Lopez"/>
    <s v="Proceso Educación Nacional para Bomberos"/>
    <x v="0"/>
    <x v="3"/>
    <n v="30"/>
    <s v="20213800058202  "/>
    <d v="2021-01-22T00:00:00"/>
    <m/>
    <d v="2021-01-27T00:00:00"/>
    <n v="3"/>
    <x v="0"/>
    <s v="Anotaciòn ORFEO: SE RESPONDE VIA CORREO ELECTRONICO. SE ADJUNTA IMAGEN DEL CORREO ENVIADO 27.01.2021"/>
    <s v="N/A"/>
    <s v="N/A"/>
    <s v="N/A"/>
    <s v="N/A"/>
    <s v=" No se adjunta evidencia de respuesta peticion (no se puede visualizar el archivo) ni de envio de la misma en correo electronico. "/>
  </r>
  <r>
    <x v="0"/>
    <x v="0"/>
    <x v="6"/>
    <s v="YEISSON STIVEN GRISALES  "/>
    <x v="0"/>
    <x v="4"/>
    <s v="CAC. Superintendencia de Industria y Comercio. Radicación, traslado de la petición radicada por el señor YEISSON STIVEN GRISALES. "/>
    <s v="Edgar Alexander Maya Lopez"/>
    <s v="Proceso Educación Nacional para Bomberos"/>
    <x v="0"/>
    <x v="0"/>
    <n v="30"/>
    <s v="20213800058222  "/>
    <d v="2021-01-22T00:00:00"/>
    <s v="20212050086871"/>
    <d v="2021-03-05T00:00:00"/>
    <n v="30"/>
    <x v="0"/>
    <m/>
    <s v="N/A"/>
    <s v="Word"/>
    <s v="SI"/>
    <s v="N/A"/>
    <s v="No se adjunta evidencia de respuesta peticion ni de envio de la misma en correo electronico"/>
  </r>
  <r>
    <x v="0"/>
    <x v="0"/>
    <x v="19"/>
    <s v="CUERPO DE BOMBEROS VOLUNTARIOS SIBUNDOY  "/>
    <x v="2"/>
    <x v="0"/>
    <s v="CAC. SOLICITUD COPIA DE COMODATO. "/>
    <s v="Alvaro Perez"/>
    <s v="Subdirección Administrativa y Financiera"/>
    <x v="1"/>
    <x v="5"/>
    <n v="20"/>
    <s v="20213800058232  "/>
    <d v="2021-01-22T00:00:00"/>
    <s v="20213000014571"/>
    <d v="2021-02-25T00:00:00"/>
    <n v="24"/>
    <x v="1"/>
    <m/>
    <s v="N/A"/>
    <s v="Word"/>
    <s v="SI"/>
    <s v="N/A"/>
    <s v="No se adjunta evidencia de respuesta peticion ni de envio de la misma en correo electronico"/>
  </r>
  <r>
    <x v="0"/>
    <x v="0"/>
    <x v="13"/>
    <s v="CUERPO DE BOMBEROS VOLUNTARIOS DE EL PENOL  "/>
    <x v="2"/>
    <x v="1"/>
    <s v="CAC. documentos pertinentes del proyecto adquisición de maquinas contraincendios  "/>
    <s v="Andrés Fernando Muñoz Cabrera"/>
    <s v="Área Central de Referencia Bomberil"/>
    <x v="0"/>
    <x v="1"/>
    <n v="30"/>
    <s v="20213800058242  "/>
    <d v="2021-01-22T00:00:00"/>
    <s v="20212100016551"/>
    <d v="2021-04-15T00:00:00"/>
    <n v="55"/>
    <x v="1"/>
    <m/>
    <d v="2021-04-15T00:00:00"/>
    <s v="PDF"/>
    <s v="SI"/>
    <s v="N/A"/>
    <m/>
  </r>
  <r>
    <x v="0"/>
    <x v="0"/>
    <x v="1"/>
    <s v="DEFENSORIA DEL PUEBLO  "/>
    <x v="1"/>
    <x v="1"/>
    <s v="CAC. DEFENSORIA: Se ha generado una Respuesta con No. 20210060100168941  "/>
    <s v="Andrea Bibiana Castañeda Durán"/>
    <s v="Formulación y Actualización Normativa y Operativa"/>
    <x v="0"/>
    <x v="3"/>
    <n v="30"/>
    <s v="20213800058252  "/>
    <d v="2021-01-25T00:00:00"/>
    <s v="20212050084881"/>
    <d v="2021-02-24T00:00:00"/>
    <n v="22"/>
    <x v="0"/>
    <m/>
    <s v="N/A"/>
    <s v="Word"/>
    <s v="SI"/>
    <s v="N/A"/>
    <s v="No se adjunta evidencia de respuesta peticion ni de envio de la misma en correo electronico"/>
  </r>
  <r>
    <x v="0"/>
    <x v="0"/>
    <x v="11"/>
    <s v="CUERPO DE BOMBEROS VOLUNTARIOS DE TOLEDO  "/>
    <x v="2"/>
    <x v="1"/>
    <s v="CAC. Solicitud apoyo jurídico.  "/>
    <s v="Andrea Bibiana Castañeda Durán"/>
    <s v="Formulación y Actualización Normativa y Operativa"/>
    <x v="0"/>
    <x v="6"/>
    <n v="30"/>
    <s v="20213800058262  "/>
    <d v="2021-01-25T00:00:00"/>
    <s v="20212050084991"/>
    <d v="2021-02-24T00:00:00"/>
    <n v="22"/>
    <x v="0"/>
    <m/>
    <s v="N/A"/>
    <s v="Word"/>
    <s v="SI"/>
    <s v="N/A"/>
    <s v="No se adjunta evidencia de respuesta peticion ni de envio de la misma en correo electronico"/>
  </r>
  <r>
    <x v="0"/>
    <x v="0"/>
    <x v="12"/>
    <s v="CUERPO DE BOMBEROS VOLUNTARIOS DE TURBACO - BOLÍVAR  "/>
    <x v="2"/>
    <x v="1"/>
    <s v="CAC. Plan de acción 2021 y Proyecto. "/>
    <s v="Andrés Fernando Muñoz Cabrera"/>
    <s v="Área Central de Referencia Bomberil"/>
    <x v="0"/>
    <x v="4"/>
    <n v="30"/>
    <s v="20213800058292  "/>
    <d v="2021-01-25T00:00:00"/>
    <s v="20212100016571"/>
    <d v="2021-04-15T00:00:00"/>
    <n v="54"/>
    <x v="1"/>
    <m/>
    <d v="2021-04-15T00:00:00"/>
    <s v="PDF"/>
    <s v="SI"/>
    <s v="N/A"/>
    <m/>
  </r>
  <r>
    <x v="0"/>
    <x v="0"/>
    <x v="3"/>
    <s v="ALCALDIA MUNICIPAL DE COTA CUNDINAMARCA "/>
    <x v="1"/>
    <x v="0"/>
    <s v="CAC. Solicitud. "/>
    <s v="Melba Vidal"/>
    <s v="Inspección, Vigilancia y Control"/>
    <x v="0"/>
    <x v="5"/>
    <n v="20"/>
    <s v="20213800058302  "/>
    <d v="2021-01-25T00:00:00"/>
    <s v="20212050090051"/>
    <d v="2021-04-09T00:00:00"/>
    <n v="51"/>
    <x v="1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x v="0"/>
    <x v="0"/>
    <x v="13"/>
    <s v="CUERPO DE BOMBEROS VOLUNTARIOS DE TURBACO - BOLÍVAR  "/>
    <x v="2"/>
    <x v="0"/>
    <s v="CAC. Derecho de Petición.  "/>
    <s v="Andrea Bibiana Castañeda Durán"/>
    <s v="Formulación y Actualización Normativa y Operativa"/>
    <x v="0"/>
    <x v="5"/>
    <n v="20"/>
    <s v="20213800058312  "/>
    <d v="2021-01-25T00:00:00"/>
    <s v=" 20212050085171"/>
    <d v="2021-02-26T00:00:00"/>
    <n v="24"/>
    <x v="1"/>
    <m/>
    <s v="N/A"/>
    <s v="Word"/>
    <s v="SI"/>
    <s v="N/A"/>
    <s v="No se adjunta evidencia de respuesta peticion ni de envio de la misma en correo electronico"/>
  </r>
  <r>
    <x v="1"/>
    <x v="1"/>
    <x v="3"/>
    <s v="ALCALDIA AGUA DE DIOS CUNDINAMARCA "/>
    <x v="1"/>
    <x v="4"/>
    <s v="SM. PERSONERIA. No suscripción de Convenio Interadministrativo con el Municipio. "/>
    <s v="Andrea Bibiana Castañeda Durán"/>
    <s v="Formulación y Actualización Normativa y Operativa"/>
    <x v="0"/>
    <x v="7"/>
    <n v="30"/>
    <s v="20213800058362  "/>
    <d v="2021-01-25T00:00:00"/>
    <s v="20212050083591"/>
    <d v="2021-02-02T00:00:00"/>
    <n v="6"/>
    <x v="0"/>
    <m/>
    <d v="2021-02-02T00:00:00"/>
    <s v="PDF"/>
    <s v="SI"/>
    <s v="N/A"/>
    <m/>
  </r>
  <r>
    <x v="0"/>
    <x v="0"/>
    <x v="5"/>
    <s v="ALCALDÍA MUNICIPAL DE LIBANO - TOLIMA  "/>
    <x v="1"/>
    <x v="1"/>
    <s v="CAC. SOLICITUD INFORMACION.  "/>
    <s v="Andrés Fernando Muñoz Cabrera"/>
    <s v="Área Central de Referencia Bomberil"/>
    <x v="0"/>
    <x v="6"/>
    <n v="30"/>
    <s v="20213800058372  "/>
    <d v="2021-01-25T00:00:00"/>
    <s v="20212100016581 "/>
    <d v="2021-04-15T00:00:00"/>
    <n v="55"/>
    <x v="1"/>
    <m/>
    <d v="2021-02-02T00:00:00"/>
    <d v="2021-04-15T00:00:00"/>
    <s v="SI"/>
    <s v="N/A"/>
    <m/>
  </r>
  <r>
    <x v="0"/>
    <x v="4"/>
    <x v="22"/>
    <s v="CUERPO DE BOMBEROS VOLUNTARIOS DE SINCELEJO  "/>
    <x v="2"/>
    <x v="4"/>
    <s v="CI. Solicitud de información.  "/>
    <s v="Andrea Bibiana Castañeda Durán"/>
    <s v="Formulación y Actualización Normativa y Operativa"/>
    <x v="0"/>
    <x v="0"/>
    <n v="30"/>
    <s v="20213800058382  "/>
    <d v="2021-01-25T00:00:00"/>
    <s v="20212050084171 "/>
    <d v="2021-02-05T00:00:00"/>
    <n v="9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3"/>
    <s v="ALCALDIA MUNICIPAL DE RICAURTE SECRETARIO DE GOBIERNO  "/>
    <x v="1"/>
    <x v="4"/>
    <s v="CAC. SOLICITUD DE APOYO NOTIFICACION PERSONAL PROCESO 2020-001 CONTRA CUERPO DE BOMBEROS VOLUNTARIOS RICAURTE.  "/>
    <s v="Andrea Bibiana Castañeda Durán"/>
    <s v="Formulación y Actualización Normativa y Operativa"/>
    <x v="0"/>
    <x v="5"/>
    <n v="20"/>
    <s v="20213800058462  "/>
    <d v="2021-01-25T00:00:00"/>
    <s v="20202000004351"/>
    <s v="25/08/2020"/>
    <n v="3"/>
    <x v="0"/>
    <m/>
    <s v="25/08/2020"/>
    <s v="PDF"/>
    <s v="SI"/>
    <s v="N/A"/>
    <s v="Se dio respuesta en el año 2020."/>
  </r>
  <r>
    <x v="0"/>
    <x v="0"/>
    <x v="16"/>
    <s v="HIDROPROB  "/>
    <x v="3"/>
    <x v="0"/>
    <s v="CAC. Campaña Cuerpos de Bomberos Nacionales - HIDROPROB S.A. "/>
    <s v="Luis Alberto Valencia Pulido"/>
    <s v="Área Central de Referencia Bomberil"/>
    <x v="0"/>
    <x v="5"/>
    <n v="20"/>
    <s v="20213800058502  "/>
    <d v="2021-01-25T00:00:00"/>
    <m/>
    <d v="2021-02-05T00:00:00"/>
    <n v="9"/>
    <x v="0"/>
    <s v="Anotaciòn ORFEO: Se da respuesta mediante correo electronico."/>
    <s v="N/A"/>
    <s v="N/A"/>
    <s v="SI"/>
    <s v="N/A"/>
    <s v=" No se adjunta evidencia de respuesta peticion (no se puede visualizar el archivo) ni de envio de la misma en correo electronico. "/>
  </r>
  <r>
    <x v="0"/>
    <x v="0"/>
    <x v="18"/>
    <s v="MINELLY FELLINE GATIVA RODRIGUEZ  "/>
    <x v="0"/>
    <x v="0"/>
    <s v="CAC. Solicitud. "/>
    <s v="Andrea Bibiana Castañeda Durán"/>
    <s v="Formulación y Actualización Normativa y Operativa"/>
    <x v="0"/>
    <x v="5"/>
    <n v="20"/>
    <s v="20213800058542  "/>
    <d v="2021-01-25T00:00:00"/>
    <s v="20212050085001"/>
    <d v="2021-02-24T00:00:00"/>
    <n v="22"/>
    <x v="1"/>
    <m/>
    <s v="N/A"/>
    <s v="Word"/>
    <s v="SI"/>
    <s v="N/A"/>
    <s v="No se adjunta evidencia de respuesta peticion ni de envio de la misma en correo electronico"/>
  </r>
  <r>
    <x v="0"/>
    <x v="0"/>
    <x v="14"/>
    <s v="MARIA JOSE GARCIA MERCADO "/>
    <x v="0"/>
    <x v="4"/>
    <s v="CAC. DERECHO DE PETICIÓN.  "/>
    <s v="Ronny Estiven Romero Velandia"/>
    <s v="Formulación y Actualización Normativa y Operativa"/>
    <x v="0"/>
    <x v="1"/>
    <n v="30"/>
    <s v="20213800058552  "/>
    <d v="2021-01-26T00:00:00"/>
    <m/>
    <m/>
    <m/>
    <x v="2"/>
    <m/>
    <m/>
    <m/>
    <m/>
    <m/>
    <s v="Anotaciòn: Se archiva en lugar de asignarse."/>
  </r>
  <r>
    <x v="0"/>
    <x v="0"/>
    <x v="16"/>
    <s v="ADERTIC  "/>
    <x v="3"/>
    <x v="4"/>
    <s v="CAC. CONSULTA. "/>
    <s v="Andrea Bibiana Castañeda Durán"/>
    <s v="Formulación y Actualización Normativa y Operativa"/>
    <x v="0"/>
    <x v="0"/>
    <n v="30"/>
    <s v="20213800058562  "/>
    <d v="2021-01-26T00:00:00"/>
    <s v="20212050086411"/>
    <d v="2021-03-03T00:00:00"/>
    <n v="26"/>
    <x v="0"/>
    <m/>
    <d v="2021-03-04T00:00:00"/>
    <s v="PDF"/>
    <s v="SI"/>
    <s v="N/A"/>
    <m/>
  </r>
  <r>
    <x v="0"/>
    <x v="0"/>
    <x v="14"/>
    <s v="VEEDURIA CIUDADANA VIGIAS DEL CAFE LUIS FERNANDO REYES RAMíREZ  "/>
    <x v="3"/>
    <x v="4"/>
    <s v="CAC. SOLICITUD ACOMPAÑAMIENTO "/>
    <s v="Melba Vidal"/>
    <s v="Inspección, Vigilancia y Control"/>
    <x v="0"/>
    <x v="6"/>
    <n v="30"/>
    <s v="20213800058572  "/>
    <d v="2021-01-26T00:00:00"/>
    <m/>
    <m/>
    <m/>
    <x v="2"/>
    <m/>
    <m/>
    <m/>
    <m/>
    <m/>
    <m/>
  </r>
  <r>
    <x v="1"/>
    <x v="3"/>
    <x v="11"/>
    <s v="JOHN BYRON ZAPATA ATEHORTÚA "/>
    <x v="0"/>
    <x v="4"/>
    <s v="RD. Solicitud de información, peticionario JOHN BYRON ZAPATA ATEHORTUA. "/>
    <s v="Andrea Bibiana Castañeda Durán"/>
    <s v="Formulación y Actualización Normativa y Operativa"/>
    <x v="0"/>
    <x v="6"/>
    <n v="30"/>
    <s v="20213800058592  "/>
    <d v="2021-01-26T00:00:00"/>
    <s v="20212050085011"/>
    <d v="2021-02-24T00:00:00"/>
    <n v="21"/>
    <x v="0"/>
    <m/>
    <s v="N/A"/>
    <s v="Word"/>
    <s v="SI"/>
    <s v="N/A"/>
    <s v="No se adjunta evidencia de respuesta peticion ni de envio de la misma en correo electronico"/>
  </r>
  <r>
    <x v="0"/>
    <x v="4"/>
    <x v="2"/>
    <s v="COMITE DEPARTAMENTAL CAQUETA  "/>
    <x v="2"/>
    <x v="4"/>
    <s v="CI. ENVIO OFICIO.  "/>
    <s v="Andrea Bibiana Castañeda Durán"/>
    <s v="Formulación y Actualización Normativa y Operativa"/>
    <x v="0"/>
    <x v="0"/>
    <n v="30"/>
    <s v="20213800058602  "/>
    <d v="2021-01-26T00:00:00"/>
    <s v="20212050083551"/>
    <d v="2021-02-01T00:00:00"/>
    <n v="5"/>
    <x v="0"/>
    <m/>
    <s v="N/A"/>
    <s v="N/A"/>
    <s v="SI"/>
    <s v="N/A"/>
    <s v=" No se adjunta evidencia de respuesta peticion (no se puede visualizar el archivo) ni de envio de la misma en correo electronico. "/>
  </r>
  <r>
    <x v="0"/>
    <x v="0"/>
    <x v="17"/>
    <s v="LUIS SANTANA UPARELA "/>
    <x v="0"/>
    <x v="4"/>
    <s v="CAC. Consulta  "/>
    <s v="Andrea Bibiana Castañeda Durán"/>
    <s v="Formulación y Actualización Normativa y Operativa"/>
    <x v="0"/>
    <x v="5"/>
    <n v="20"/>
    <s v="20213800058662  "/>
    <d v="2021-01-27T00:00:00"/>
    <s v="20212050085021"/>
    <d v="2021-02-24T00:00:00"/>
    <n v="20"/>
    <x v="0"/>
    <m/>
    <s v="N/A"/>
    <s v="Word"/>
    <s v="SI"/>
    <s v="N/A"/>
    <s v="No se adjunta evidencia de respuesta peticion ni de envio de la misma en correo electronico"/>
  </r>
  <r>
    <x v="0"/>
    <x v="0"/>
    <x v="13"/>
    <s v="YESID SANCHEZ CARRASCAL "/>
    <x v="0"/>
    <x v="2"/>
    <s v="CAC. Irregularidades en manejos de dineros de caudal público del cuerpo de bomberos voluntarios de Santa Cruz de mompox. Y "/>
    <s v=" Julio Alejandro Chamorro Cabrera"/>
    <s v="Inspección, Vigilancia y Control"/>
    <x v="0"/>
    <x v="8"/>
    <n v="30"/>
    <s v="20213800058672  "/>
    <d v="2021-01-27T00:00:00"/>
    <m/>
    <m/>
    <m/>
    <x v="2"/>
    <m/>
    <m/>
    <m/>
    <m/>
    <m/>
    <m/>
  </r>
  <r>
    <x v="0"/>
    <x v="0"/>
    <x v="5"/>
    <s v="CUERPO DE BOMBEROS VOLUNTARIOS SUAREZ CUERPO DE BOMBEROS VOLUNTARIOS SUAREZ  "/>
    <x v="2"/>
    <x v="4"/>
    <s v="CAC. Solicitud de asesoramiento a los bomberos voluntarios de Suarez Tolima 2021.  "/>
    <s v="Andrea Bibiana Castañeda Durán"/>
    <s v="Formulación y Actualización Normativa y Operativa"/>
    <x v="0"/>
    <x v="6"/>
    <n v="30"/>
    <s v="20213800058832  "/>
    <d v="2021-01-27T00:00:00"/>
    <s v=" 20212050084621"/>
    <d v="2021-02-24T00:00:00"/>
    <n v="20"/>
    <x v="0"/>
    <m/>
    <s v="N/A"/>
    <s v="Word"/>
    <s v="SI"/>
    <s v="N/A"/>
    <s v="No se adjunta evidencia de respuesta peticion ni de envio de la misma en correo electronico"/>
  </r>
  <r>
    <x v="0"/>
    <x v="0"/>
    <x v="14"/>
    <s v="CONTRALORIA DELAGA PARA INFRAESTRUCTORA JORFE LUIS CASTRO MORALES "/>
    <x v="4"/>
    <x v="0"/>
    <s v="CAC. Solicitud de Información Proceso Atención Petición 2020-199539-SE.  "/>
    <s v="Alvaro Perez"/>
    <s v="Subdirección Administrativa y Financiera"/>
    <x v="1"/>
    <x v="10"/>
    <n v="10"/>
    <s v="20213800058842  "/>
    <d v="2021-01-27T00:00:00"/>
    <s v="20213000014081"/>
    <d v="2021-02-24T00:00:00"/>
    <n v="20"/>
    <x v="1"/>
    <s v="Al cerrar el Orfeo se anotò mal el nùmero."/>
    <s v="N/A"/>
    <s v="N/A"/>
    <s v="N/A"/>
    <s v="N/A"/>
    <s v="No se encuentra la respuesta, No hay imagen no disponible. "/>
  </r>
  <r>
    <x v="0"/>
    <x v="0"/>
    <x v="13"/>
    <s v="BASILEO PASCUALI  "/>
    <x v="0"/>
    <x v="2"/>
    <s v="CAC. Denuncia. "/>
    <s v="Ronny Estiven Romero Velandia"/>
    <s v="Formulación y Actualización Normativa y Operativa"/>
    <x v="0"/>
    <x v="6"/>
    <n v="30"/>
    <s v="20213800058922  "/>
    <d v="2021-01-28T00:00:00"/>
    <s v="20212050083871"/>
    <d v="2021-02-02T00:00:00"/>
    <n v="4"/>
    <x v="0"/>
    <m/>
    <d v="2021-02-02T00:00:00"/>
    <s v="PDF"/>
    <s v="SI"/>
    <s v="N/A"/>
    <m/>
  </r>
  <r>
    <x v="0"/>
    <x v="0"/>
    <x v="23"/>
    <s v="CUERPO DE BOMBEROS VOLUNTARIOS DE MIRAFLORES - GUAVIARE  "/>
    <x v="2"/>
    <x v="1"/>
    <s v="CAC. Solicitud de Información.  "/>
    <s v=" Andrés Fernando Muñoz Cabrera"/>
    <s v="Área Central de Referencia Bomberil"/>
    <x v="0"/>
    <x v="5"/>
    <n v="20"/>
    <s v="20213800058962  "/>
    <d v="2021-01-28T00:00:00"/>
    <m/>
    <m/>
    <m/>
    <x v="2"/>
    <m/>
    <m/>
    <m/>
    <m/>
    <m/>
    <m/>
  </r>
  <r>
    <x v="0"/>
    <x v="0"/>
    <x v="3"/>
    <s v="ALCALDIA MUNICIPAL DE COTA CUNDINAMARCA "/>
    <x v="1"/>
    <x v="0"/>
    <s v="CAC. Solicitud CO-1263. "/>
    <s v="Melba Vidal"/>
    <s v="Inspección, Vigilancia y Control"/>
    <x v="0"/>
    <x v="5"/>
    <n v="20"/>
    <s v="20213800058972  "/>
    <d v="2021-01-28T00:00:00"/>
    <s v="20212050090041"/>
    <d v="2021-04-09T00:00:00"/>
    <n v="48"/>
    <x v="1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x v="1"/>
    <x v="1"/>
    <x v="13"/>
    <s v="PROCURADURIA REGIONAL DE BOLIVAR  "/>
    <x v="4"/>
    <x v="2"/>
    <s v="SM. Oficio No. PRB-JGB-SEC-0155, IUS E-2020-676515 Remisión por competencia, queja presentada por los esñores JAIR JAVIER CARO VILLABA Y MARTIN ENRIQUE CABARCAS. "/>
    <s v="Andrea Bibiana Castañeda Durán"/>
    <s v="Formulación y Actualización Normativa y Operativa"/>
    <x v="0"/>
    <x v="3"/>
    <n v="30"/>
    <s v="20213800059082  "/>
    <d v="2021-01-29T00:00:00"/>
    <s v="20212050086741"/>
    <d v="2021-03-11T00:00:00"/>
    <n v="29"/>
    <x v="0"/>
    <m/>
    <s v="N/A"/>
    <s v="Word"/>
    <s v="SI"/>
    <s v="N/A"/>
    <m/>
  </r>
  <r>
    <x v="0"/>
    <x v="0"/>
    <x v="14"/>
    <s v="JUAN FERNANDO CASTRO VELEZ  "/>
    <x v="0"/>
    <x v="4"/>
    <s v="CAC. CORRUPCION CONTRATAR LA ADQUISICIÓN DE KIT MATPEL MÁS EQUIPOS DE RESPIRACIÓN AUTÓNOMA SCBA (Self Conteined Breathing Apparatus) Y CILINDROS DE REPUESTO EN EL MARCO DEL PROYECTO DE FORTALECIMIENTO A LOS CUERPOS DE BOMBEROS DEL PAÍS. "/>
    <s v=" Carolina Pulido Moyeton"/>
    <s v="Gestión Contractual"/>
    <x v="1"/>
    <x v="2"/>
    <n v="35"/>
    <s v="20213800059092  "/>
    <d v="2021-01-29T00:00:00"/>
    <m/>
    <m/>
    <m/>
    <x v="2"/>
    <m/>
    <m/>
    <m/>
    <m/>
    <m/>
    <m/>
  </r>
  <r>
    <x v="0"/>
    <x v="0"/>
    <x v="5"/>
    <s v="JONATHAN J. ROJAS ACOSTA "/>
    <x v="0"/>
    <x v="2"/>
    <s v="CAC. DENUNCIA O QUEJA DISCIPLINARIA. DENUNCIA POR VIOLENCIA DE GÉNERO DEL COMANDANTE DEL CBV DE CHAPARRAL. LEIDY DELGADO  "/>
    <s v="Andrea Bibiana Castañeda Durán"/>
    <s v="Formulación y Actualización Normativa y Operativa"/>
    <x v="0"/>
    <x v="6"/>
    <n v="30"/>
    <s v="20213800059122  "/>
    <d v="2021-01-29T00:00:00"/>
    <s v="20212050085051 "/>
    <d v="2021-02-19T00:00:00"/>
    <n v="15"/>
    <x v="0"/>
    <s v="Anotaciòn ORFEO: SE DIO TRÁMITE CON RADICADO 20212050085051 POR MEDIO DEL CUAL SE SOLICITÓ INICIO DE PROCESO DISCIPLINARIO CONTRA EL COMANDANTE DEL CBV Y EL RADICADO 20212050085061 DONDE SE SOLICITÓ COPIA DEL PROCESO CONTRA LA SRA. LEIDY DELGADO."/>
    <s v="N/A"/>
    <s v="Word"/>
    <s v="SI"/>
    <s v="N/A"/>
    <m/>
  </r>
  <r>
    <x v="0"/>
    <x v="0"/>
    <x v="14"/>
    <s v="LEO HURTADO  "/>
    <x v="0"/>
    <x v="7"/>
    <s v="CAC. Requisitos para Denunciar Irregularidades en un Cuerpo de Bomberos Voluntarios. "/>
    <s v="Andrea Bibiana Castañeda Durán"/>
    <s v="Formulación y Actualización Normativa y Operativa"/>
    <x v="0"/>
    <x v="5"/>
    <n v="20"/>
    <s v="20213800059172  "/>
    <d v="2021-01-29T00:00:00"/>
    <s v=" 20212050085341"/>
    <s v=" 01/03/2021"/>
    <n v="23"/>
    <x v="1"/>
    <s v=" "/>
    <s v="N/A"/>
    <s v="Word"/>
    <s v="SI"/>
    <s v="N/A"/>
    <s v=" "/>
  </r>
  <r>
    <x v="0"/>
    <x v="0"/>
    <x v="12"/>
    <s v="LUIS EDWIN QUIROZ  "/>
    <x v="0"/>
    <x v="0"/>
    <s v="CAC. Solicitud de unidades inscritas. "/>
    <s v="Andrea Bibiana Castañeda Durán"/>
    <s v="Formulación y Actualización Normativa y Operativa"/>
    <x v="0"/>
    <x v="6"/>
    <n v="30"/>
    <s v="20213800059212  "/>
    <d v="2021-01-29T00:00:00"/>
    <s v="20212050085351"/>
    <d v="2021-03-01T00:00:00"/>
    <n v="2"/>
    <x v="0"/>
    <s v=" "/>
    <d v="2021-03-04T00:00:00"/>
    <s v="PDF"/>
    <s v="SI"/>
    <s v="N/A"/>
    <s v=" 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6">
  <r>
    <s v="Canal Virtual"/>
    <s v="Correo Atencion Ciudadano"/>
    <s v="Quindío"/>
    <s v="HUGO ROBINSON GONZALEZ HURTADO "/>
    <s v="Persona Natural"/>
    <x v="0"/>
    <s v="CAC. Solicitud información a consulta. "/>
    <s v="Ronny Estiven Romero Velandia"/>
    <s v="Formulación y Actualización Normativa y Operativa"/>
    <s v="Subdirección Estratégica y de Coordinación Bomberil"/>
    <s v="CONSULTA "/>
    <n v="30"/>
    <s v="20213800056362  "/>
    <d v="2021-01-04T00:00:00"/>
    <s v="20212050083161"/>
    <d v="2021-01-14T00:00:00"/>
    <n v="7"/>
    <s v="Cumplido"/>
    <m/>
    <m/>
    <m/>
    <m/>
    <m/>
    <s v="No se Adjunta evidencia de respuesta"/>
  </r>
  <r>
    <s v="Canal Escrito"/>
    <s v="Servicio de Mensajería"/>
    <s v="Casanare"/>
    <s v="ALCALDIA SACAMA CASANARE "/>
    <s v="Entidad Territorial"/>
    <x v="1"/>
    <s v="SM. Solicitud fortalecimiento Cuerpo de Bomberos de Sácama Casanare "/>
    <s v="Jairo Soto Gil"/>
    <s v="Subdirección Estratégica y de Coordinación Bomberil"/>
    <s v="Subdirección Estratégica y de Coordinación Bomberil"/>
    <s v="PETICION DE INTERES GENERAL "/>
    <n v="30"/>
    <s v="20213800056372  "/>
    <d v="2021-01-04T00:00:00"/>
    <s v="20212000013571"/>
    <d v="2021-01-18T00:00:00"/>
    <n v="9"/>
    <s v="Cumplido"/>
    <s v="El Orfeo se cierra con el número de radicado 2021380005637200003 "/>
    <d v="2021-01-20T00:00:00"/>
    <s v="PDF"/>
    <s v="SI"/>
    <s v="N/A"/>
    <s v="Cerraron el Orfeo con el siguiente número de radicado: 2021380005637200003 pero realmente el número de la respuesta es el: 20212000013571."/>
  </r>
  <r>
    <s v="Canal Virtual"/>
    <s v="Correo Atencion Ciudadano"/>
    <s v="Caquetá"/>
    <s v="CUERPO DE BOMBEROS VOLUNTARIOS DE FLORENCIA  "/>
    <s v="Cuerpo de Bomberos"/>
    <x v="0"/>
    <s v="CAC. Solicitud Concepto de Donación de terreno, edificaciones y vehículos.  "/>
    <s v="Ronny Estiven Romero Velandia"/>
    <s v="Formulación y Actualización Normativa y Operativa"/>
    <s v="Subdirección Estratégica y de Coordinación Bomberil"/>
    <s v="PETICION DE INTERES GENERAL "/>
    <n v="30"/>
    <s v="20213800056402  "/>
    <d v="2021-01-04T00:00:00"/>
    <s v="20212050083321"/>
    <d v="2021-03-01T00:00:00"/>
    <n v="39"/>
    <s v="Extemporánea"/>
    <m/>
    <d v="2021-03-08T00:00:00"/>
    <s v="PDF"/>
    <s v="SI"/>
    <s v="N/A"/>
    <m/>
  </r>
  <r>
    <s v="Canal Escrito"/>
    <s v="Servicio de Mensajería"/>
    <s v="Cundinamarca"/>
    <s v="ALCALDIA MUNICIPAL DE SOPO CUNDINAMARCA "/>
    <s v="Entidad Territorial"/>
    <x v="2"/>
    <s v="SM. Remisión denuncia Comandate de estación. "/>
    <s v="Ronny Estiven Romero Velandia"/>
    <s v="Formulación y Actualización Normativa y Operativa"/>
    <s v="Subdirección Estratégica y de Coordinación Bomberil"/>
    <s v="DENUNCIA "/>
    <n v="30"/>
    <s v="20213800056412  "/>
    <d v="2021-01-04T00:00:00"/>
    <s v="20212050083171"/>
    <d v="2021-01-14T00:00:00"/>
    <n v="7"/>
    <s v="Cumplido"/>
    <m/>
    <m/>
    <s v="Word"/>
    <s v="SI"/>
    <s v="N/A"/>
    <s v="No se adjunta evidencia de respuesta peticion ni de envio de la misma en correo electronico"/>
  </r>
  <r>
    <s v="Canal Virtual"/>
    <s v="Correo Atencion Ciudadano"/>
    <s v="Nariño"/>
    <s v="DANOVER GUERRERO SANCHEZ  "/>
    <s v="Persona Natural"/>
    <x v="0"/>
    <s v="CAC. Solicitud capacitación virtual. "/>
    <s v="Edgar Alexander Maya Lopez"/>
    <s v="Proceso Educación Nacional para Bomberos"/>
    <s v="Subdirección Estratégica y de Coordinación Bomberil"/>
    <s v="SOLICITUD "/>
    <n v="30"/>
    <s v="20213800056422  "/>
    <d v="2021-01-04T00:00:00"/>
    <m/>
    <d v="2021-01-19T00:00:00"/>
    <n v="8"/>
    <s v="Cumplido"/>
    <s v="Anotación ORFEO: SE TOMA CONTACTO CON EL PETICIONARIO VIA TELEFONICA Y SE LE BRINDA INFORMACION SOBRE EL PROCESO DE FORMACION QUE SOLICITA. SE LE RECOMIENDA LA COORDINACION DE LAS SOLICITUDES CON EL CUERPO DE BOMBEROS Y EL INDAGAR LA OFERTA DE SU ARL Y EL SENA EN TUMACO. RESUELTO"/>
    <s v="N/A"/>
    <s v="N/A"/>
    <s v="N/A"/>
    <s v="N/A"/>
    <m/>
  </r>
  <r>
    <s v="Canal Virtual"/>
    <s v="Correo Atencion Ciudadano"/>
    <s v="Tolima"/>
    <s v="DELEGACION DEPARTAMENTAL DE BOMBEROS DE TOLIMA  "/>
    <s v="Cuerpo de Bomberos"/>
    <x v="0"/>
    <s v="CAC. Concepto "/>
    <s v="Ronny Estiven Romero Velandia"/>
    <s v="Formulación y Actualización Normativa y Operativa"/>
    <s v="Subdirección Estratégica y de Coordinación Bomberil"/>
    <s v="CONSULTA "/>
    <n v="30"/>
    <s v="20213800056452  "/>
    <d v="2021-01-04T00:00:00"/>
    <s v="20212050083181"/>
    <d v="2021-01-14T00:00:00"/>
    <n v="7"/>
    <s v="Cumplido"/>
    <m/>
    <s v="N/A"/>
    <s v="N/A"/>
    <s v="N/A"/>
    <s v="N/A"/>
    <s v="No se adjunta evidencia de respuesta peticion ni de envio de la misma en correo electronico"/>
  </r>
  <r>
    <s v="Canal Virtual"/>
    <s v="Correo Atencion Ciudadano"/>
    <s v="Cundinamarca"/>
    <s v="ALCALDIA MUNICIPAL DE SAN ANTONIO DEL TEQUENDAMA  "/>
    <s v="Entidad Territorial"/>
    <x v="0"/>
    <s v="CAC. ACLARACION INQUIETUDES PROCESO AUDITOR CONTRATO No. 014 Y 212 DE 2020 - CUERPO DE BOMBEROS VOLUNTARIOS SAN ANTONIO DEL TEQUENDAMA. "/>
    <s v="Ronny Estiven Romero Velandia"/>
    <s v="Formulación y Actualización Normativa y Operativa"/>
    <s v="Subdirección Estratégica y de Coordinación Bomberil"/>
    <s v="CONSULTA "/>
    <n v="30"/>
    <s v="20213800056462  "/>
    <d v="2021-01-04T00:00:00"/>
    <s v="20212050083241"/>
    <d v="2021-01-25T00:00:00"/>
    <n v="14"/>
    <s v="Cumplido"/>
    <m/>
    <d v="2021-01-27T00:00:00"/>
    <s v="PDF"/>
    <s v="SI"/>
    <s v="N/A"/>
    <m/>
  </r>
  <r>
    <s v="Canal Virtual"/>
    <s v="Correo Atencion Ciudadano"/>
    <s v="Valle del Cauca"/>
    <s v="DIANA PATRICIA CORREA BALCAZAR "/>
    <s v="Persona Natural"/>
    <x v="0"/>
    <s v="CAC. Documentos caso expulsión Diana Correa  "/>
    <s v="Andrea Bibiana Castañeda Durán"/>
    <s v="Formulación y Actualización Normativa y Operativa"/>
    <s v="Subdirección Estratégica y de Coordinación Bomberil"/>
    <s v="INFORMES "/>
    <n v="30"/>
    <s v="20213800056512  "/>
    <d v="2021-01-05T00:00:00"/>
    <s v="20212050083391 "/>
    <d v="2021-01-28T00:00:00"/>
    <n v="16"/>
    <s v="Cumplido"/>
    <m/>
    <d v="2021-02-03T00:00:00"/>
    <s v="PDF"/>
    <s v="SI"/>
    <s v="N/A"/>
    <m/>
  </r>
  <r>
    <s v="Canal Virtual"/>
    <s v="Correo Atencion Ciudadano"/>
    <s v="Santander"/>
    <s v="CUERPO DE BOMBEROS VOLUNTARIOS DE LOS SANTOS  "/>
    <s v="Cuerpo de Bomberos"/>
    <x v="3"/>
    <s v="CAC. solicitud.  "/>
    <s v="Ronny Estiven Romero Velandia"/>
    <s v="Formulación y Actualización Normativa y Operativa"/>
    <s v="Subdirección Estratégica y de Coordinación Bomberil"/>
    <s v="SOLICITUD "/>
    <n v="30"/>
    <s v="20213800056552  "/>
    <d v="2021-01-05T00:00:00"/>
    <s v="20212050083191"/>
    <d v="2021-01-15T00:00:00"/>
    <n v="7"/>
    <s v="Cumplido"/>
    <m/>
    <s v="N/A"/>
    <s v="N/A"/>
    <s v="N/A"/>
    <s v="N/A"/>
    <s v="No se adjunta evidencia de respuesta peticion ni de envio de la misma en correo electronico"/>
  </r>
  <r>
    <s v="Canal Virtual"/>
    <s v="Correo Atencion Ciudadano"/>
    <s v="Caquetá"/>
    <s v="CUERPO DE BOMBEROS VOLUNTARIOS EL DONCELLO - CAQUETÁ  "/>
    <s v="Cuerpo de Bomberos"/>
    <x v="0"/>
    <s v="CAC. SOLICITUD INFORMACION DECRETO.  "/>
    <s v="Andrea Bibiana Castañeda Durán"/>
    <s v="Formulación y Actualización Normativa y Operativa"/>
    <s v="Subdirección Estratégica y de Coordinación Bomberil"/>
    <s v="PETICIÓN DE DOCUMENTOS E INFORMACIÓN "/>
    <n v="20"/>
    <s v="20213800056582  "/>
    <d v="2021-01-05T00:00:00"/>
    <s v="20212050084481"/>
    <d v="2021-02-17T00:00:00"/>
    <n v="30"/>
    <s v="Extemporánea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aquetá"/>
    <s v="CUERPO DE BOMBEROS VOLUNTARIOS EL DONCELLO - CAQUETÁ  "/>
    <s v="Cuerpo de Bomberos"/>
    <x v="1"/>
    <s v="CAC. SOLICITUD KIT DE RESCATE VEHICULAR  "/>
    <s v="Jairo Soto Gil"/>
    <s v="Subdirección Estratégica y de Coordinación Bomberil"/>
    <s v="Subdirección Estratégica y de Coordinación Bomberil"/>
    <s v="PETICION DE INTERES GENERAL "/>
    <n v="30"/>
    <s v="20213800056592  "/>
    <d v="2021-01-05T00:00:00"/>
    <s v="20212000013701"/>
    <d v="2021-01-19T00:00:00"/>
    <n v="9"/>
    <s v="Cumplido"/>
    <m/>
    <s v="N/A"/>
    <s v="N/A"/>
    <s v="N/A"/>
    <s v="N/A"/>
    <s v="No se adjunta evidencia de respuesta peticion ni de envio de la misma en correo electronico"/>
  </r>
  <r>
    <s v="Canal Virtual"/>
    <s v="Correo Atencion Ciudadano"/>
    <s v="Norte de Santander"/>
    <s v="WILLIAM CARVAJAL  "/>
    <s v="Persona Natural"/>
    <x v="0"/>
    <s v="CAC. Inquietudes RUE. "/>
    <s v="Luis Alberto Valencia Pulido"/>
    <s v="Área Central de Referencia Bomberil"/>
    <s v="Subdirección Estratégica y de Coordinación Bomberil"/>
    <s v="PETICION DE INTERES PARTICULAR "/>
    <n v="30"/>
    <s v="20213800056602  "/>
    <d v="2021-01-05T00:00:00"/>
    <m/>
    <d v="2020-01-12T00:00:00"/>
    <n v="4"/>
    <s v="Cumplido"/>
    <s v="Anotación ORFEO:Se da respuesta mediante correo electrónico el día 12/01/2020."/>
    <s v="N/A"/>
    <s v="N/A"/>
    <s v="SI"/>
    <s v="N/A"/>
    <s v="No se adjunta evidencia de la respuesta."/>
  </r>
  <r>
    <s v="Canal Virtual"/>
    <s v="Correo Atencion Ciudadano"/>
    <s v="Cesar"/>
    <s v="EDGAR ANTONIO FONSECA PABON "/>
    <s v="Persona Natural"/>
    <x v="4"/>
    <s v="CAC. TRASLADO POR COMPETENCIA - FUNCION PUBLICA, Radicado Ministerio del Interior: 20202040601461.  "/>
    <s v="Ronny Estiven Romero Velandia"/>
    <s v="Formulación y Actualización Normativa y Operativa"/>
    <s v="Subdirección Estratégica y de Coordinación Bomberil"/>
    <s v="DERECHOS DE PETICIóN "/>
    <n v="30"/>
    <s v="20213800056622  "/>
    <d v="2021-01-06T00:00:00"/>
    <s v="20212050083261"/>
    <d v="2021-01-25T00:00:00"/>
    <n v="12"/>
    <s v="Cumplido"/>
    <m/>
    <d v="2021-01-27T00:00:00"/>
    <s v="PDF"/>
    <s v="SI"/>
    <s v="N/A"/>
    <m/>
  </r>
  <r>
    <s v="Canal Virtual"/>
    <s v="Correo Atencion Ciudadano"/>
    <s v="Caldas"/>
    <s v="GOBERNACIóN DE CALDAS SECRETARIA DE GOBIERNO  "/>
    <s v="Entidad Territorial"/>
    <x v="0"/>
    <s v="CAC. PETICIÓN DE CONSULTA E INFORMACIÓN.  "/>
    <s v="Andrea Bibiana Castañeda Durán"/>
    <s v="Formulación y Actualización Normativa y Operativa"/>
    <s v="Subdirección Estratégica y de Coordinación Bomberil"/>
    <s v="PETICION DE INTERES GENERAL "/>
    <n v="30"/>
    <s v="20213800056652  "/>
    <d v="2021-01-06T00:00:00"/>
    <s v="20212050083921"/>
    <d v="2021-02-04T00:00:00"/>
    <n v="20"/>
    <s v="Cumplido"/>
    <m/>
    <s v="N/A"/>
    <s v="N/A"/>
    <s v="SI"/>
    <s v="N/A"/>
    <s v="No se adjunta evidencia de la respuesta."/>
  </r>
  <r>
    <s v="Canal Virtual"/>
    <s v="Correo Atencion Ciudadano"/>
    <s v="Antioquia"/>
    <s v="BáRBARA MELO  "/>
    <s v="Persona Natural"/>
    <x v="0"/>
    <s v="CAC. Solicitud de datos sobre incendios forestales urbanos "/>
    <s v="Luis Alberto Valencia Pulido"/>
    <s v="Área Central de Referencia Bomberil"/>
    <s v="Subdirección Estratégica y de Coordinación Bomberil"/>
    <s v="PETICIÓN DE DOCUMENTOS E INFORMACIÓN "/>
    <n v="20"/>
    <s v="20213800056682  "/>
    <d v="2021-01-06T00:00:00"/>
    <m/>
    <d v="2021-01-22T00:00:00"/>
    <n v="11"/>
    <s v="Cumplido"/>
    <s v="Anotación ORFEO: Se da respuesta mediante correo electrónico el día 22/01/2021"/>
    <s v="N/A"/>
    <s v="N/A"/>
    <s v="SI"/>
    <s v="N/A"/>
    <s v="No se adjunta evidencia de la respuesta."/>
  </r>
  <r>
    <s v="Canal Virtual"/>
    <s v="Correo Atencion Ciudadano"/>
    <s v="Boyacá"/>
    <s v="CUERPO DE BOMBEROS VOLUNTARIOS DE NUEVO COLON BOYACA  "/>
    <s v="Cuerpo de Bomberos"/>
    <x v="0"/>
    <s v="CAC. SOLICITUD CERTIFICADO DE IDONEIDAD. "/>
    <s v="Luis Alberto Valencia Pulido"/>
    <s v="Área Central de Referencia Bomberil"/>
    <s v="Subdirección Estratégica y de Coordinación Bomberil"/>
    <s v="PETICIÓN DE DOCUMENTOS E INFORMACIÓN "/>
    <n v="20"/>
    <s v="20213800056692  "/>
    <d v="2021-01-06T00:00:00"/>
    <s v="20212100013691"/>
    <d v="2021-01-19T00:00:00"/>
    <n v="8"/>
    <s v="Cumplido"/>
    <m/>
    <s v="N/A"/>
    <s v="N/A"/>
    <s v="SI"/>
    <s v="N/A"/>
    <s v="No se adjunta evidencia de la respuesta."/>
  </r>
  <r>
    <s v="Canal Virtual"/>
    <s v="Correo Atencion Ciudadano"/>
    <s v="Valle del Cauca"/>
    <s v="NELSON GONZáLEZ REYES "/>
    <s v="Persona Natural"/>
    <x v="0"/>
    <s v="CAC. Inquietud. "/>
    <s v="Edgar Alexander Maya Lopez"/>
    <s v="Proceso Educación Nacional para Bomberos"/>
    <s v="Subdirección Estratégica y de Coordinación Bomberil"/>
    <s v="PETICION DE INTERES PARTICULAR "/>
    <n v="30"/>
    <s v="20213800056742  "/>
    <d v="2021-01-07T00:00:00"/>
    <m/>
    <d v="2021-01-27T00:00:00"/>
    <n v="13"/>
    <s v="Cumplido"/>
    <s v="Anotación ORFEO:  Se da respuesta por correo electrónico se deja evidencia en digital"/>
    <s v="N/A"/>
    <s v="N/A"/>
    <s v="SI"/>
    <s v="N/A"/>
    <s v="No se encuentra la respuesta dada por correo electrónico."/>
  </r>
  <r>
    <s v="Canal Virtual"/>
    <s v="Correo Atencion Ciudadano"/>
    <s v="Bolivar"/>
    <s v="INGRID TORRES RODRIGUEZ "/>
    <s v="Persona Natural"/>
    <x v="2"/>
    <s v="CAC. IMG_20201223_0001.pdf. Denuncias sobre acciones realizadas por la Señora Liceth Pajaro Espinosa. "/>
    <s v="Andrea Bibiana Castañeda Durán"/>
    <s v="Formulación y Actualización Normativa y Operativa"/>
    <s v="Subdirección Estratégica y de Coordinación Bomberil"/>
    <s v="DERECHOS DE PETICIóN "/>
    <n v="30"/>
    <s v="20213800056752  "/>
    <d v="2021-01-07T00:00:00"/>
    <s v="20212050084181"/>
    <d v="2021-02-08T00:00:00"/>
    <n v="21"/>
    <s v="Cumplido"/>
    <m/>
    <s v="N/A"/>
    <s v="N/A"/>
    <s v="N/A"/>
    <s v="N/A"/>
    <s v="No se adjunta evidencia de respuesta peticion ni de envio de la misma en correo electronico."/>
  </r>
  <r>
    <s v="Canal Virtual"/>
    <s v="Correo Atencion Ciudadano"/>
    <s v="Bogotá"/>
    <s v="EDGAR VILLAMIL QUIROGA "/>
    <s v="Persona Jurídica"/>
    <x v="0"/>
    <s v="CAC-. Directorio nacional de cuerpo de bomberos. "/>
    <s v="Luis Alberto Valencia Pulido"/>
    <s v="Área Central de Referencia Bomberil"/>
    <s v="Subdirección Estratégica y de Coordinación Bomberil"/>
    <s v="PETICIÓN DE DOCUMENTOS E INFORMACIÓN "/>
    <n v="20"/>
    <s v="20213800056762  "/>
    <d v="2021-01-07T00:00:00"/>
    <m/>
    <d v="2020-01-22T00:00:00"/>
    <n v="10"/>
    <s v="Cumplido"/>
    <m/>
    <s v="N/A"/>
    <s v="N/A"/>
    <s v="SI"/>
    <s v="N/A"/>
    <s v="No se puede visualizar el correo remitido."/>
  </r>
  <r>
    <s v="Canal Virtual"/>
    <s v="Correo Atencion Ciudadano"/>
    <s v="Bogotá"/>
    <s v="EDGAR SAAVEDRA  "/>
    <s v="Persona Natural"/>
    <x v="0"/>
    <s v="CAC. Chat transcript on dnbc.gov.co started on Thursday, January 07, 2021, proceso para conformar un comité disciplinario y como debe funcionar dicho comité "/>
    <s v="Ronny Estiven Romero Velandia"/>
    <s v="Formulación y Actualización Normativa y Operativa"/>
    <s v="Subdirección Estratégica y de Coordinación Bomberil"/>
    <s v="CONSULTA "/>
    <n v="30"/>
    <s v="20213800056782  "/>
    <d v="2021-01-07T00:00:00"/>
    <s v="20212050083301"/>
    <d v="2021-01-25T00:00:00"/>
    <n v="11"/>
    <s v="Cumplido"/>
    <m/>
    <d v="2021-01-27T00:00:00"/>
    <s v="PDF"/>
    <s v="SI"/>
    <s v="N/A"/>
    <m/>
  </r>
  <r>
    <s v="Canal Virtual"/>
    <s v="Correo Atencion Ciudadano"/>
    <s v="Bogotá"/>
    <s v="JULIáN ROBERTO PINTO MALAVER "/>
    <s v="Persona Natural"/>
    <x v="0"/>
    <s v="CAC. Certificado de Ingresos y Retenciones. "/>
    <s v="Miguel Angel Franco Torres "/>
    <s v="Gestiòn Tesorería"/>
    <s v="Subdirección Administrativa y Financiera"/>
    <s v="PETICIÓN DE DOCUMENTOS E INFORMACIÓN "/>
    <n v="20"/>
    <s v="20213800056792  "/>
    <d v="2021-01-07T00:00:00"/>
    <m/>
    <d v="2021-01-13T00:00:00"/>
    <n v="3"/>
    <s v="Cumplido"/>
    <s v="Anotación ORFEO: El día 13 de Enero de 2021, se expidió el Certificado de Ingresos y Retenciones y fue enviado a los correos electrónicos: julianpinto.jp@gmail.com; marisol.mora@dnbc.gov.co; jorge.amarillo@dnbc.gov.co"/>
    <s v="N/A"/>
    <s v="N/A"/>
    <s v="SI"/>
    <s v="N/A"/>
    <m/>
  </r>
  <r>
    <s v="Canal Virtual"/>
    <s v="Correo Atencion Ciudadano"/>
    <s v="Santander"/>
    <s v="SECRETARIA CBV FLORIDABLANCA  "/>
    <s v="Cuerpo de Bomberos"/>
    <x v="0"/>
    <s v="CAC. DERECHO DE PETICIÓN DE CERTIFICADO DE CUMPLIMIENTO / RAD CBVF-2021-COMD-00031-S. "/>
    <s v="Andrea Bibiana Castañeda Durán"/>
    <s v="Formulación y Actualización Normativa y Operativa"/>
    <s v="Subdirección Estratégica y de Coordinación Bomberil"/>
    <s v="PETICION DE INTERES GENERAL "/>
    <n v="30"/>
    <s v="20213800056802  "/>
    <d v="2021-01-08T00:00:00"/>
    <s v="20212050083931"/>
    <d v="2021-02-04T00:00:00"/>
    <n v="18"/>
    <s v="Cumplido"/>
    <s v="Anotación ORFEO: SE DIO TR´MITE CON RADICADO 20213800056802 ENVIADO EL 04/02/21."/>
    <s v="N/A"/>
    <s v="PDF"/>
    <s v="SI"/>
    <s v="N/A"/>
    <s v="Se da respuesta con el número de radicado: 20212050083931, no con el que se indicó al cerrar el Orfeo: 20213800056802. No se adjunta evidencia de respuesta peticion ni de envio de la misma en correo electronico."/>
  </r>
  <r>
    <s v="Canal Virtual"/>
    <s v="Correo Atencion Ciudadano"/>
    <s v="Cauca"/>
    <s v="FABIAN ANDRES MORENO  "/>
    <s v="Persona Natural"/>
    <x v="1"/>
    <s v="CAC. Solicitud de ayudas. "/>
    <s v="Jairo Soto Gil"/>
    <s v="Subdirección Estratégica y de Coordinación Bomberil"/>
    <s v="Subdirección Estratégica y de Coordinación Bomberil"/>
    <s v="PETICION DE INTERES GENERAL "/>
    <n v="30"/>
    <s v="20213800056812  "/>
    <d v="2021-01-08T00:00:00"/>
    <s v="20212000013711"/>
    <d v="2021-02-08T00:00:00"/>
    <n v="20"/>
    <s v="Cumplido"/>
    <m/>
    <s v="N/A"/>
    <s v="N/A"/>
    <s v="SI"/>
    <s v="N/A"/>
    <s v=" No se adjunta evidencia de respuesta peticion ni de envio de la misma en correo electronico."/>
  </r>
  <r>
    <s v="Canal Virtual"/>
    <s v="Correo Atencion Ciudadano"/>
    <s v="Atlántico"/>
    <s v="ASOCIACION DE BOMBEROS RESCATES Y SIMILARES DE  "/>
    <s v="Persona Jurídica"/>
    <x v="1"/>
    <s v="CAC. Solicitud de acompañamiento. "/>
    <s v="Andrea Bibiana Castañeda Durán"/>
    <s v="Formulación y Actualización Normativa y Operativa"/>
    <s v="Subdirección Estratégica y de Coordinación Bomberil"/>
    <s v="PETICION DE INTERES GENERAL "/>
    <n v="30"/>
    <s v="20213800056852  "/>
    <d v="2021-01-08T00:00:00"/>
    <s v="20212050083991"/>
    <d v="2021-02-04T00:00:00"/>
    <n v="18"/>
    <s v="Cumplido"/>
    <m/>
    <s v="N/A"/>
    <s v="N/A"/>
    <s v="SI"/>
    <s v="N/A"/>
    <s v=" No se adjunta evidencia de respuesta peticion ni de envio de la misma en correo electronico. No existe la imagen en Word."/>
  </r>
  <r>
    <s v="Canal Virtual"/>
    <s v="Correo Atencion Ciudadano"/>
    <s v="Cordoba"/>
    <s v="JESUS DAVID RAMOS PEREZ "/>
    <s v="Persona Natural"/>
    <x v="0"/>
    <s v="CAC. Solicitud de una copia de bomberos activo operativo del cuerpo de bomberos voluntario de Planeta Rica  "/>
    <s v="Luis Alberto Valencia Pulido"/>
    <s v="Área Central de Referencia Bomberil"/>
    <s v="Subdirección Estratégica y de Coordinación Bomberil"/>
    <s v="PETICIÓN DE DOCUMENTOS E INFORMACIÓN "/>
    <n v="20"/>
    <s v="20213800056892  "/>
    <d v="2021-01-08T00:00:00"/>
    <m/>
    <d v="2021-01-12T00:00:00"/>
    <n v="1"/>
    <s v="Cumplido"/>
    <s v="Anotación ORFEO:  Se da respuesta mediante correo electrónico."/>
    <s v="N/A"/>
    <s v="N/A"/>
    <s v="SI"/>
    <s v="N/A"/>
    <s v="La evidencia no se puede observar."/>
  </r>
  <r>
    <s v="Canal Virtual"/>
    <s v="Correo Atencion Ciudadano"/>
    <s v="Cesar"/>
    <s v="DARíO JACK MEJíA ARAUJO "/>
    <s v="Cuerpo de Bomberos"/>
    <x v="4"/>
    <s v="CAC. OFICIO POR ELECCION DE DIGNATARIOS EN BOMBEROS EN VALLEDUPAR.  "/>
    <s v="Andrea Bibiana Castañeda Durán"/>
    <s v="Formulación y Actualización Normativa y Operativa"/>
    <s v="Subdirección Estratégica y de Coordinación Bomberil"/>
    <s v="CONSULTA "/>
    <n v="30"/>
    <s v="20213800056932  "/>
    <d v="2021-01-08T00:00:00"/>
    <s v="20212050084201"/>
    <d v="2021-02-08T00:00:00"/>
    <n v="20"/>
    <s v="Cumplido"/>
    <m/>
    <s v="N/A"/>
    <s v="N/A"/>
    <s v="SI"/>
    <s v="N/A"/>
    <s v="El número de radicado 20212050084201 no se puede visualizar."/>
  </r>
  <r>
    <s v="Canal Virtual"/>
    <s v="Correo Atencion Ciudadano"/>
    <s v="Bolivar"/>
    <s v="CUERPO DE BOMBEROS VOLUNTARIOS INDIGENA EN CONFORMIDAD DE DE TURBANA  "/>
    <s v="Cuerpo de Bomberos"/>
    <x v="4"/>
    <s v="CAC. Derecho de petición interpuesto por JOSÉ LUIS ALQUICHIRE reprecentante legal del cuerpo de bomberos voluntario de tubará Atlántico en formación, debido a la negligencia en cuanto a la expedición de la personería jurídica de dicho cuerpo de bomberos. "/>
    <s v="Andrea Bibiana Castañeda Durán"/>
    <s v="Formulación y Actualización Normativa y Operativa"/>
    <s v="Subdirección Estratégica y de Coordinación Bomberil"/>
    <s v="PETICION DE INTERES PARTICULAR "/>
    <n v="30"/>
    <s v="20213800056942  "/>
    <d v="2021-01-12T00:00:00"/>
    <s v="20212050084211"/>
    <d v="2021-02-05T00:00:00"/>
    <n v="15"/>
    <s v="Cumplido"/>
    <m/>
    <s v="N/A"/>
    <s v="N/A"/>
    <s v="SI"/>
    <s v="N/A"/>
    <s v="El número de radicado 20212050084211 no se puede visualizar."/>
  </r>
  <r>
    <s v="Canal Virtual"/>
    <s v="Correo Atencion Ciudadano"/>
    <s v="Atlántico"/>
    <s v="CUERPO DE BOMBEROS VOLUNTARIOS DE MALAMBO  "/>
    <s v="Cuerpo de Bomberos"/>
    <x v="4"/>
    <s v="CAC. Solicitud de vigilancia al Cuerpo de Bomberos Voluntarios  "/>
    <s v="Andrea Bibiana Castañeda Durán"/>
    <s v="Formulación y Actualización Normativa y Operativa"/>
    <s v="Subdirección Estratégica y de Coordinación Bomberil"/>
    <s v="PETICION DE INTERES GENERAL "/>
    <n v="30"/>
    <s v="20213800056982  "/>
    <d v="2021-01-12T00:00:00"/>
    <s v="20212050083351"/>
    <d v="2021-01-28T00:00:00"/>
    <n v="12"/>
    <s v="Cumplido"/>
    <m/>
    <d v="2021-02-03T00:00:00"/>
    <s v="PDF"/>
    <d v="2021-01-28T00:00:00"/>
    <s v="N/A"/>
    <m/>
  </r>
  <r>
    <s v="Canal Virtual"/>
    <s v="Correo Atencion Ciudadano"/>
    <s v="Valle del Cauca"/>
    <s v="VEEDURIA CIUDADANA VIGIAS DEL CAFE LUIS FERNANDO REYES RAMíREZ  "/>
    <s v="Persona Jurídica"/>
    <x v="0"/>
    <s v="CAC. SOLICITUD INFORMACION Y COPIAS. "/>
    <s v="Ronny Estiven Romero Velandia"/>
    <s v="Formulación y Actualización Normativa y Operativa"/>
    <s v="Subdirección Estratégica y de Coordinación Bomberil"/>
    <s v="PETICIÓN DE DOCUMENTOS E INFORMACIÓN "/>
    <n v="20"/>
    <s v="20213800057002  "/>
    <d v="2021-01-12T00:00:00"/>
    <m/>
    <m/>
    <m/>
    <s v="Vencido"/>
    <m/>
    <m/>
    <m/>
    <m/>
    <m/>
    <m/>
  </r>
  <r>
    <s v="Canal Virtual"/>
    <s v="Correo Atencion Ciudadano"/>
    <s v="Bogotá"/>
    <s v="VEEDURIA CIUDADANA VIGIAS DEL CAFE LUIS FERNANDO REYES RAMíREZ  "/>
    <s v="Persona Jurídica"/>
    <x v="3"/>
    <s v="CAC. SOLICITUD INTERVENCION DIRECTA. "/>
    <s v="Ronny Estiven Romero Velandia"/>
    <s v="Formulación y Actualización Normativa y Operativa"/>
    <s v="Subdirección Estratégica y de Coordinación Bomberil"/>
    <s v="PETICION DE INTERES GENERAL "/>
    <n v="30"/>
    <s v="20213800057022  "/>
    <d v="2021-01-12T00:00:00"/>
    <s v="20212050083201"/>
    <d v="2021-01-15T00:00:00"/>
    <n v="3"/>
    <s v="Cumplido"/>
    <m/>
    <s v="N/A"/>
    <s v="N/A"/>
    <s v="SI"/>
    <s v="N/A"/>
    <s v="El número de radicado 20212050083201 no se puede visualizar."/>
  </r>
  <r>
    <s v="Canal Virtual"/>
    <s v="Correo Atencion Ciudadano"/>
    <s v="Cauca"/>
    <s v="CUERPO DE BOMBEROS VOLUNTARIO TUNIA  "/>
    <s v="Cuerpo de Bomberos"/>
    <x v="0"/>
    <s v="CAC. SOLICITUD DE IMFORMACION. "/>
    <s v="Ronny Estiven Romero Velandia"/>
    <s v="Formulación y Actualización Normativa y Operativa"/>
    <s v="Subdirección Estratégica y de Coordinación Bomberil"/>
    <s v="CONSULTA "/>
    <n v="30"/>
    <s v="20213800057042  "/>
    <d v="2021-01-12T00:00:00"/>
    <s v="20212050083831"/>
    <d v="2021-02-02T00:00:00"/>
    <n v="15"/>
    <s v="Cumplido"/>
    <m/>
    <d v="2021-02-02T00:00:00"/>
    <s v="PDF"/>
    <s v="SI"/>
    <s v="N/A"/>
    <m/>
  </r>
  <r>
    <s v="Canal Virtual"/>
    <s v="Correo Atencion Ciudadano"/>
    <s v="Caquetá"/>
    <s v="MUNICIPIO DE LA MONTANITA  "/>
    <s v="Entidad Territorial"/>
    <x v="5"/>
    <s v="CAC. Respuesta su oficio No.20212050082581 fechado el 07 de enero de 2021  "/>
    <s v="Andrea Bibiana Castañeda Durán"/>
    <s v="Formulación y Actualización Normativa y Operativa"/>
    <s v="Subdirección Estratégica y de Coordinación Bomberil"/>
    <s v="PETICION DE INTERES GENERAL "/>
    <n v="30"/>
    <s v="20213800057052  "/>
    <d v="2021-01-12T00:00:00"/>
    <s v="20212050084231"/>
    <d v="2021-02-08T00:00:00"/>
    <n v="19"/>
    <s v="Cumplido"/>
    <m/>
    <s v="N/A"/>
    <s v="N/A"/>
    <s v="SI"/>
    <s v="N/A"/>
    <s v="El número de radicado 20212050083201 no se puede visualizar."/>
  </r>
  <r>
    <s v="Canal Virtual"/>
    <s v="Correo Atencion Ciudadano"/>
    <s v="Bogotá"/>
    <s v="QUEJAS Y SOLUCIONES  "/>
    <s v="Persona Jurídica"/>
    <x v="0"/>
    <s v="CAC. Solicitud de información de generación y gestión de residuos en el marco del cumplimiento de las metas Plan de Desarrollo 2020-2024. "/>
    <s v="Jorge Edwin Amarillo Alvarado"/>
    <s v="Subdirección Administrativa y Financiera"/>
    <s v="Subdirección Administrativa y Financiera"/>
    <s v="PETICION DE INTERES GENERAL "/>
    <n v="30"/>
    <s v="20213800057062  "/>
    <d v="2021-01-12T00:00:00"/>
    <m/>
    <d v="2021-01-21T00:00:00"/>
    <n v="8"/>
    <s v="Cumplido"/>
    <s v="Anotación ORFEO: Buenos días Se envio la respuesta mediante correo electrónico el día 21 de enero de 2021 a los correos: julie.ayala@ambientebogota.gov.co, atencionalciudadano@ambientebogota.gov.co. por tal motivo se le da cierre a la solicitud."/>
    <s v="N/A"/>
    <s v="N/A"/>
    <s v="SI"/>
    <s v="N/A"/>
    <s v=" No se adjunta evidencia de respuesta peticion ni de envio de la misma en correo electronico. "/>
  </r>
  <r>
    <s v="Canal Virtual"/>
    <s v="Correo Atencion Ciudadano"/>
    <s v="Bogotá"/>
    <s v="INTER RAPIDISIMO  "/>
    <s v="Persona Jurídica"/>
    <x v="0"/>
    <s v="CAC. SOLICITUD CERTIFICADOS RETE ICA AÑO GRAVABLE 2020. "/>
    <s v="Miguel Angel Franco Torres "/>
    <s v="Gestiòn Tesorería"/>
    <s v="Subdirección Administrativa y Financiera"/>
    <s v="PETICIÓN DE DOCUMENTOS E INFORMACIÓN "/>
    <n v="20"/>
    <s v="20213800057112  "/>
    <d v="2021-01-12T00:00:00"/>
    <m/>
    <d v="2021-01-13T00:00:00"/>
    <n v="1"/>
    <s v="Cumplido"/>
    <s v="Anotación ORFEO: El día 13 de Enero de 2021, se expidió el Certificado de Ingresos y Retenciones y fue enviado a los correos electrónicos: supervisor.impuestos@interrapidisimo.com; marisol.mora@dnbc.gov.co; jorge.amarillo@dnbc.gov.co"/>
    <s v="N/A"/>
    <s v="N/A"/>
    <s v="SI"/>
    <s v="N/A"/>
    <s v=" No se adjunta evidencia de respuesta peticion ni de envio de la misma en correo electronico. "/>
  </r>
  <r>
    <s v="Canal Virtual"/>
    <s v="Correo Atencion Ciudadano"/>
    <s v="Bogotá"/>
    <s v="CITEL  DNBC"/>
    <s v="Persona Jurídica"/>
    <x v="0"/>
    <s v="CAC. SOLICITUD CERTIFICADOS LABORALES 2020 "/>
    <s v="Ana Cedeño"/>
    <s v="Gestión Contractual"/>
    <s v="Subdirección Administrativa y Financiera"/>
    <s v="PETICIÓN DE DOCUMENTOS E INFORMACIÓN "/>
    <n v="20"/>
    <s v="20213800057132  "/>
    <d v="2021-01-13T00:00:00"/>
    <m/>
    <d v="2021-01-27T00:00:00"/>
    <n v="10"/>
    <s v="Cumplido"/>
    <s v="Anotación ORFEO: SE DIO RESPUESTA MEDIANTE CORREO ELECTRONICO EL DIA 27 DE ENERO DE 2021"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Bogotá"/>
    <s v="PERDOMO BUSINNES GROUP S.A.S  "/>
    <s v="Persona Jurídica"/>
    <x v="0"/>
    <s v="CAC. CERTIFICADOS "/>
    <s v="Miguel Angel Franco Torres "/>
    <s v="Gestiòn Tesorería"/>
    <s v="Subdirección Administrativa y Financiera"/>
    <s v="PETICIÓN DE DOCUMENTOS E INFORMACIÓN "/>
    <n v="20"/>
    <s v="20213800057182  "/>
    <d v="2021-01-13T00:00:00"/>
    <m/>
    <d v="2021-01-13T00:00:00"/>
    <n v="0"/>
    <s v="Cumplido"/>
    <s v="Anotación ORFEO: El día 13 de Enero de 2021, se expidió el Certificado de Ingresos y Retenciones y fue enviado a los correos electrónicos: auxiliarcontable3@pbg.com.co; marisol.mora@dnbc.gov.co; jorge.amarillo@dnbc.gov.co"/>
    <s v="N/A"/>
    <s v="N/A"/>
    <s v="SI"/>
    <s v="N/A"/>
    <s v=" No se adjunta evidencia de respuesta peticion  ni del envio de la misma en correo electronico. "/>
  </r>
  <r>
    <s v="Canal Virtual"/>
    <s v="Correo Atencion Ciudadano"/>
    <s v="Cundinamarca"/>
    <s v="CUERPO DE BOMBEROS VOLUNTARIOS DE MIRANDA  "/>
    <s v="Cuerpo de Bomberos"/>
    <x v="4"/>
    <s v="CAC. solicitud  "/>
    <s v="Andrea Bibiana Castañeda Durán"/>
    <s v="Formulación y Actualización Normativa y Operativa"/>
    <s v="Subdirección Estratégica y de Coordinación Bomberil"/>
    <s v="CONSULTA "/>
    <n v="30"/>
    <s v="20213800057192  "/>
    <d v="2021-01-13T00:00:00"/>
    <s v="20212050083561"/>
    <d v="2021-02-01T00:00:00"/>
    <n v="13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hat Institucional"/>
    <s v="Valle del Cauca"/>
    <s v="ALBER MAURICIO GALEANO PALACIOS "/>
    <s v="Persona Natural"/>
    <x v="0"/>
    <s v="CHT. Consulta si es miembro activo o no del Cuerpo de Bomberos de Buenaventura - Valle del Cauca. "/>
    <s v="Luis Alberto Valencia Pulido"/>
    <s v="Área Central de Referencia Bomberil"/>
    <s v="Subdirección Estratégica y de Coordinación Bomberil"/>
    <s v="PETICIÓN DE DOCUMENTOS E INFORMACIÓN "/>
    <n v="20"/>
    <s v="20213800057202  "/>
    <d v="2021-01-13T00:00:00"/>
    <s v="202121000013871"/>
    <d v="2021-01-22T00:00:00"/>
    <n v="7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Meta"/>
    <s v="ALCALDIA MUNICIPAL VISTA HERMOSA META "/>
    <s v="Entidad Territorial"/>
    <x v="6"/>
    <s v="CAC. Solicitud De Apoyo vehículo(Carro tanque) "/>
    <s v="Jairo Soto Gil"/>
    <s v="Subdirección Estratégica y de Coordinación Bomberil"/>
    <s v="Subdirección Estratégica y de Coordinación Bomberil"/>
    <s v="PETICION DE INTERES GENERAL "/>
    <n v="30"/>
    <s v="20213800057212  "/>
    <d v="2021-01-13T00:00:00"/>
    <s v="20212000013721"/>
    <d v="2021-02-08T00:00:00"/>
    <n v="18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Putumayo"/>
    <s v="JORDAN CASAÑAS  "/>
    <s v="Persona Natural"/>
    <x v="5"/>
    <s v="CAC. solicitud de Inspección, Vigilancia y Control – CBV Orito - Putumayo "/>
    <s v="Melba Vidal"/>
    <s v="Inspección, Vigilancia y Control"/>
    <s v="Subdirección Estratégica y de Coordinación Bomberil"/>
    <s v="PETICION DE INTERES PARTICULAR "/>
    <n v="30"/>
    <s v="20213800057232  "/>
    <d v="2021-01-13T00:00:00"/>
    <s v="20212050090071"/>
    <d v="2021-04-09T00:00:00"/>
    <n v="55"/>
    <s v="Extemporánea"/>
    <m/>
    <s v="N/A"/>
    <s v="Word"/>
    <s v="SI"/>
    <s v="N/A"/>
    <s v="Al momento de archivar no se especifica el número de radicado de la respuesta, se encuentra en documentos, además no se sube la imagen digitalizada."/>
  </r>
  <r>
    <s v="Canal Virtual"/>
    <s v="Correo Atencion Ciudadano"/>
    <s v="Meta"/>
    <s v="ALCALDIA MUNICIPAL CASTILLA LA NUEVA META "/>
    <s v="Entidad Territorial"/>
    <x v="4"/>
    <s v="CAC. SOLICITUD DE CONCEPTO.  "/>
    <s v="Andrea Bibiana Castañeda Durán"/>
    <s v="Formulación y Actualización Normativa y Operativa"/>
    <s v="Subdirección Estratégica y de Coordinación Bomberil"/>
    <s v="CONSULTA "/>
    <n v="30"/>
    <s v="20213800057242  "/>
    <d v="2021-01-13T00:00:00"/>
    <s v="20212050084331"/>
    <d v="2021-02-12T00:00:00"/>
    <n v="22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Huila"/>
    <s v="CUERPO DE BOMBEROS VOLUNTARIOS DE RIVERA  "/>
    <s v="Cuerpo de Bomberos"/>
    <x v="2"/>
    <s v="CAC. OFICIO DE TRASLADO COMPETENCIA.  "/>
    <s v="Ronny Estiven Romero Velandia"/>
    <s v="Formulación y Actualización Normativa y Operativa"/>
    <s v="Subdirección Estratégica y de Coordinación Bomberil"/>
    <s v="QUEJA "/>
    <n v="30"/>
    <s v="20213800057272  "/>
    <d v="2021-01-14T00:00:00"/>
    <s v="20212000013621"/>
    <d v="2021-01-25T00:00:00"/>
    <n v="7"/>
    <s v="Cumplido"/>
    <m/>
    <d v="2021-01-27T00:00:00"/>
    <s v="PDF"/>
    <s v="SI"/>
    <s v="N/A"/>
    <m/>
  </r>
  <r>
    <s v="Canal Virtual"/>
    <s v="Correo Atencion Ciudadano"/>
    <s v="Norte de Santander"/>
    <s v="ALCALDIA MUNICIPAL RAGONVALIA NORTE DE SANTANDER "/>
    <s v="Entidad Territorial"/>
    <x v="4"/>
    <s v="CAC. Radicado 000036. circular radicado DNBC No. 20212050082551.  "/>
    <s v="Ronny Estiven Romero Velandia"/>
    <s v="Formulación y Actualización Normativa y Operativa"/>
    <s v="Subdirección Estratégica y de Coordinación Bomberil"/>
    <s v="PETICION DE INTERES PARTICULAR "/>
    <n v="30"/>
    <s v="20213800057282  "/>
    <d v="2021-01-14T00:00:00"/>
    <s v="20212050083841"/>
    <d v="2021-02-01T00:00:00"/>
    <n v="12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Guajira"/>
    <s v="CUERPO DE BOMBEROS VOLUNTARIOS DE MANAURE - LA GUAJIRA  "/>
    <s v="Cuerpo de Bomberos"/>
    <x v="1"/>
    <s v="CAC. Carta. Solicitud máquina de bomberos para Manaure. "/>
    <s v="Jairo Soto Gil"/>
    <s v="Subdirección Estratégica y de Coordinación Bomberil"/>
    <s v="Subdirección Estratégica y de Coordinación Bomberil"/>
    <s v="PETICION DE INTERES GENERAL "/>
    <n v="30"/>
    <s v="20213800057302  "/>
    <d v="2021-01-14T00:00:00"/>
    <s v="20212000013821"/>
    <d v="2021-02-08T00:00:00"/>
    <n v="17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undinamarca"/>
    <s v="CUERPO DE BOMBEROS VOLUNTARIOS DE RIOFRIO  "/>
    <s v="Cuerpo de Bomberos"/>
    <x v="0"/>
    <s v="CAC. Petición de copias.  "/>
    <s v="Paula Andrea Cortes Mojica"/>
    <s v="Subdirección Estratégica y de Coordinación Bomberil"/>
    <s v="Subdirección Estratégica y de Coordinación Bomberil"/>
    <s v="PETICIÓN DE DOCUMENTOS E INFORMACIÓN "/>
    <n v="20"/>
    <s v="20213800057322  "/>
    <d v="2021-01-14T00:00:00"/>
    <s v="20211000013801"/>
    <d v="2021-01-21T00:00:00"/>
    <n v="5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Sucre"/>
    <s v="CUERPO DE BOMBEROS VOLUNTARIOS DE SAMPUES  "/>
    <s v="Cuerpo de Bomberos"/>
    <x v="4"/>
    <s v="CAC. RV: Acuerdo de pago devolución de impuestos.  "/>
    <s v="Andrea Bibiana Castañeda Durán"/>
    <s v="Formulación y Actualización Normativa y Operativa"/>
    <s v="Subdirección Estratégica y de Coordinación Bomberil"/>
    <s v="SOLICITUD "/>
    <n v="30"/>
    <s v="20213800057332  "/>
    <d v="2021-01-14T00:00:00"/>
    <s v="20212050084411"/>
    <d v="2021-02-17T00:00:00"/>
    <n v="24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Bolivar"/>
    <s v="GOBERNACION DEL BOLIVAR SECRETARIA DEL INTERIOR  "/>
    <s v="Entidad Territorial"/>
    <x v="0"/>
    <s v="CAC. solicitud informe.  "/>
    <s v="Melba Vidal"/>
    <s v="Inspección, Vigilancia y Control"/>
    <s v="Subdirección Estratégica y de Coordinación Bomberil"/>
    <s v="PETICIÓN DE DOCUMENTOS E INFORMACIÓN "/>
    <n v="20"/>
    <s v="20213800057362  "/>
    <d v="2021-01-14T00:00:00"/>
    <m/>
    <m/>
    <m/>
    <s v="Vencido"/>
    <m/>
    <m/>
    <m/>
    <m/>
    <m/>
    <m/>
  </r>
  <r>
    <s v="Canal Escrito"/>
    <s v="Servicio de Mensajería"/>
    <s v="Antioquia"/>
    <s v="MAURICIO MONTOYA M  "/>
    <s v="Persona Jurídica"/>
    <x v="4"/>
    <s v="SM. Derecho de petición sobre legalidad de cobro por certificados de Seguridad Humana y contraincendios realizado por el CBV de Sabaneta "/>
    <s v="Edgar Alexander Maya Lopez"/>
    <s v="Proceso Educación Nacional para Bomberos"/>
    <s v="Subdirección Estratégica y de Coordinación Bomberil"/>
    <s v="PETICION DE INTERES PARTICULAR "/>
    <n v="30"/>
    <s v="20213800057382  "/>
    <d v="2021-01-14T00:00:00"/>
    <s v="20212050084431"/>
    <d v="2021-02-11T00:00:00"/>
    <n v="20"/>
    <s v="Cumplido"/>
    <m/>
    <d v="2021-02-11T00:00:00"/>
    <s v="PDF"/>
    <s v="SI"/>
    <s v="N/A"/>
    <m/>
  </r>
  <r>
    <s v="Canal Escrito"/>
    <s v="Radicación Directa"/>
    <s v="Cundinamarca"/>
    <s v="CUERPO DE BOMBEROS VOLUNTARIOS DE PULI - CUNDINAMARCA  "/>
    <s v="Cuerpo de Bomberos"/>
    <x v="4"/>
    <s v="RD. Respuesta a radicado Número: 20202050078691. "/>
    <s v="Andrea Bibiana Castañeda Durán"/>
    <s v="Formulación y Actualización Normativa y Operativa"/>
    <s v="Subdirección Estratégica y de Coordinación Bomberil"/>
    <s v="INFORMES "/>
    <n v="30"/>
    <s v="20213800057422  "/>
    <d v="2021-01-15T00:00:00"/>
    <s v="20212050084681"/>
    <d v="2021-02-24T00:00:00"/>
    <n v="28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Guaviare"/>
    <s v="ALCALDIA MUNICIPAL DE SAN JOSE DEL GUAVIARE GUAVIARE "/>
    <s v="Entidad Territorial"/>
    <x v="4"/>
    <s v="CAC. Respuesta Oficial. EXT_S21-00001144-PQRSD-001137-PQR, código de consulta 0297218132117 del 08/01/2021 que se adjunta.  "/>
    <s v="Andrea Bibiana Castañeda Durán"/>
    <s v="Formulación y Actualización Normativa y Operativa"/>
    <s v="Subdirección Estratégica y de Coordinación Bomberil"/>
    <s v="PETICION DE INTERES GENERAL "/>
    <n v="30"/>
    <s v="20213800057452  "/>
    <d v="2021-01-15T00:00:00"/>
    <s v="20212050084501"/>
    <d v="2021-03-11T00:00:00"/>
    <n v="39"/>
    <s v="Extemporánea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undinamarca"/>
    <s v="CUERPO DE BOMBEROS DE CHOCONTA  "/>
    <s v="Cuerpo de Bomberos"/>
    <x v="1"/>
    <s v="CAC. Proyecto Maquina extintora - Chocontá, Cundinamarca.  "/>
    <s v="Andrés Fernando Muñoz Cabrera"/>
    <s v="Área Central de Referencia Bomberil"/>
    <s v="Subdirección Estratégica y de Coordinación Bomberil"/>
    <s v="PETICION DE INTERES GENERAL "/>
    <n v="30"/>
    <s v="20213800057462  "/>
    <d v="2021-01-18T00:00:00"/>
    <m/>
    <m/>
    <m/>
    <s v="Vencido"/>
    <m/>
    <m/>
    <m/>
    <m/>
    <m/>
    <m/>
  </r>
  <r>
    <s v="Canal Virtual"/>
    <s v="Correo Atencion Ciudadano"/>
    <s v="Boyacá"/>
    <s v="FABIAN ENRIQUE VARGAS ALFONSO "/>
    <s v="Persona Natural"/>
    <x v="5"/>
    <s v="CAC. Aquí hay algunos archivos. Solicitud.  "/>
    <s v="Melba Vidal"/>
    <s v="Inspección, Vigilancia y Control"/>
    <s v="Subdirección Estratégica y de Coordinación Bomberil"/>
    <s v="RECLAMO "/>
    <n v="30"/>
    <s v="20213800057492  "/>
    <d v="2021-01-18T00:00:00"/>
    <m/>
    <m/>
    <m/>
    <s v="Vencido"/>
    <m/>
    <m/>
    <m/>
    <m/>
    <m/>
    <m/>
  </r>
  <r>
    <s v="Canal Virtual"/>
    <s v="Correo Atencion Ciudadano"/>
    <s v="Boyacá"/>
    <s v="ALCALDIA DE MONIQUIRA - BOYACA  "/>
    <s v="Entidad Territorial"/>
    <x v="4"/>
    <s v="CAC. Situación jurídica Cuerpo de Bomberos Moniquirá.  "/>
    <s v="Andrea Bibiana Castañeda Durán"/>
    <s v="Formulación y Actualización Normativa y Operativa"/>
    <s v="Subdirección Estratégica y de Coordinación Bomberil"/>
    <s v="PETICION DE INTERES PARTICULAR "/>
    <n v="30"/>
    <s v="20213800057522  "/>
    <d v="2021-01-18T00:00:00"/>
    <s v="20212050084581"/>
    <d v="2021-02-24T00:00:00"/>
    <n v="27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undinamarca"/>
    <s v="ALCALDIA AGUA DE DIOS CUNDINAMARCA "/>
    <s v="Entidad Territorial"/>
    <x v="4"/>
    <s v="CAC. ESTADO SOLICITUD ALCALDIA AGUA DE DIOS. "/>
    <s v="Andrea Bibiana Castañeda Durán"/>
    <s v="Formulación y Actualización Normativa y Operativa"/>
    <s v="Subdirección Estratégica y de Coordinación Bomberil"/>
    <s v="PETICION DE INTERES PARTICULAR "/>
    <n v="30"/>
    <s v="20213800057532  "/>
    <d v="2021-01-18T00:00:00"/>
    <s v="20212050083591"/>
    <d v="2021-02-02T00:00:00"/>
    <n v="11"/>
    <s v="Cumplido"/>
    <s v="Anotaciòn ORFEO: SE DIO TRÁMITE CONJUNTO CON EL RADICADO 20213800058362"/>
    <d v="2021-02-02T00:00:00"/>
    <s v="PDF"/>
    <s v="SI"/>
    <s v="N/A"/>
    <m/>
  </r>
  <r>
    <s v="Canal Virtual"/>
    <s v="Correo Atencion Ciudadano"/>
    <s v="Cundinamarca"/>
    <s v="CUERPO DE BOMBEROS VOLUNTARIOS DE ZIPAQUIRA  "/>
    <s v="Cuerpo de Bomberos"/>
    <x v="4"/>
    <s v="CAC. SOLICITUD ASESORIA Y EMISION DE CONCEPTO JURIDICO.  "/>
    <s v="Andrea Bibiana Castañeda Durán"/>
    <s v="Formulación y Actualización Normativa y Operativa"/>
    <s v="Subdirección Estratégica y de Coordinación Bomberil"/>
    <s v="CONSULTA "/>
    <n v="30"/>
    <s v="20213800057542  "/>
    <d v="2021-01-18T00:00:00"/>
    <s v="20212050083361"/>
    <d v="2021-01-28T00:00:00"/>
    <n v="8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Tolima"/>
    <s v="KARLA JOHANNA GIL RODRIGUEZ "/>
    <s v="Persona Natural"/>
    <x v="6"/>
    <s v="CAC. QUEJA - SOLICITUD RESPUESTA DERECHO DE PETICION KARLA JOHANA GIL RODRIGUEZ.  "/>
    <s v="Paula Andrea Cortes Mojica"/>
    <s v="Subdirección Estratégica y de Coordinación Bomberil"/>
    <s v="Subdirección Estratégica y de Coordinación Bomberil"/>
    <s v="PETICION DE INTERES PARTICULAR "/>
    <n v="30"/>
    <s v="20213800057552  "/>
    <d v="2021-01-18T00:00:00"/>
    <s v="20211000014481"/>
    <d v="2021-02-22T00:00:00"/>
    <n v="25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Guajira"/>
    <s v="VEEDURIA CIUDADANA VIGIAS DEL CAFE  "/>
    <s v="Persona Jurídica"/>
    <x v="0"/>
    <s v="CAC. SOLICITUD COPIAS. "/>
    <s v="Andrea Bibiana Castañeda Durán"/>
    <s v="Formulación y Actualización Normativa y Operativa"/>
    <s v="Subdirección Estratégica y de Coordinación Bomberil"/>
    <s v="PETICION DE INTERES PARTICULAR "/>
    <n v="30"/>
    <s v="20213800057562  "/>
    <d v="2021-01-18T00:00:00"/>
    <s v="20212050084321"/>
    <d v="2021-03-02T00:00:00"/>
    <n v="30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Bolivar"/>
    <s v="CUERPO DE BOMBEROS VOLUNTARIOS DE VILLANUEVA - BOLIVAR  "/>
    <s v="Cuerpo de Bomberos"/>
    <x v="1"/>
    <s v="CAC. Solicitud de apoyo por la DNBC.  "/>
    <s v="Andrés Fernando Muñoz Cabrera"/>
    <s v="Área Central de Referencia Bomberil"/>
    <s v="Subdirección Estratégica y de Coordinación Bomberil"/>
    <s v="PETICION DE INTERES PARTICULAR "/>
    <n v="30"/>
    <s v="20213800057572  "/>
    <d v="2021-01-18T00:00:00"/>
    <m/>
    <d v="2021-03-17T00:00:00"/>
    <n v="30"/>
    <s v="Cumplido"/>
    <s v="Anotaciòn ORFEO:  Se archiva, corresponde a documentos del plan de acción de departamento de Bolívar, enviados por el Delegado Departamental de Bomberos, para revisión y Regionalización por parte del Ct. Jairo Soto."/>
    <s v="N/A"/>
    <s v="N/A"/>
    <s v="N/A"/>
    <s v="N/A"/>
    <m/>
  </r>
  <r>
    <s v="Canal Virtual"/>
    <s v="Correo Atencion Ciudadano"/>
    <s v="Cundinamarca"/>
    <s v="SAFETY FIRE  "/>
    <s v="Persona Jurídica"/>
    <x v="0"/>
    <s v="CAC. NOTIFICACION Y TRASLADO ACCION TUTELA 2021-00012.  "/>
    <s v="Alvaro Perez"/>
    <s v="Subdirección Administrativa y Financiera"/>
    <s v="Subdirección Administrativa y Financiera"/>
    <s v="PETICIÓN DE DOCUMENTOS E INFORMACIÓN "/>
    <n v="10"/>
    <s v="20213800057612  "/>
    <d v="2021-01-18T00:00:00"/>
    <s v="20213000013781"/>
    <d v="2021-01-20T00:00:00"/>
    <n v="2"/>
    <s v="Cumplido"/>
    <m/>
    <d v="2021-01-20T00:00:00"/>
    <s v="PDF"/>
    <s v="SI"/>
    <s v="N/A"/>
    <m/>
  </r>
  <r>
    <s v="Canal Virtual"/>
    <s v="Correo Atencion Ciudadano"/>
    <s v="Antioquia"/>
    <s v="CUERPO DE BOMBEROS VOLUNTARIOS DE ANDES - ANTIOQUIA  "/>
    <s v="Cuerpo de Bomberos"/>
    <x v="4"/>
    <s v="CAC. DOCUMENTOS BOMBEROS ANDES  "/>
    <s v="Andrea Bibiana Castañeda Durán"/>
    <s v="Formulación y Actualización Normativa y Operativa"/>
    <s v="Subdirección Estratégica y de Coordinación Bomberil"/>
    <s v="PETICION DE INTERES PARTICULAR "/>
    <n v="30"/>
    <s v="20213800057622  "/>
    <d v="2021-01-18T00:00:00"/>
    <s v="20212050084751"/>
    <d v="2021-02-24T00:00:00"/>
    <n v="27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Antioquia"/>
    <s v="PROCURADURIA PROVINCIAL DE RIONEGRO ANTIOQUIA  "/>
    <s v="Entidad Pública"/>
    <x v="0"/>
    <s v="CAC. Solicitud información PROCURADURIA RIONEGRO - ANTIOQUIA.  "/>
    <s v="Andrea Bibiana Castañeda Durán"/>
    <s v="Formulación y Actualización Normativa y Operativa"/>
    <s v="Subdirección Estratégica y de Coordinación Bomberil"/>
    <s v="PETICION ENTRE AUTORIDADES "/>
    <n v="10"/>
    <s v="20213800057642  "/>
    <d v="2021-01-18T00:00:00"/>
    <s v="20212050084161"/>
    <d v="2021-02-05T00:00:00"/>
    <n v="14"/>
    <s v="Extemporánea"/>
    <s v="Anotaciòn ORFEO: SE DIO TRÁMITE CONJUNTO CON EL RADICADO 20213800058142"/>
    <s v="N/A"/>
    <s v="N/A"/>
    <s v="N/A"/>
    <s v="N/A"/>
    <s v=" No se adjunta evidencia de respuesta peticion (no se puede visualizar el archivo) ni de envio de la misma en correo electronico. "/>
  </r>
  <r>
    <s v="Canal Virtual"/>
    <s v="Correo Atencion Ciudadano"/>
    <s v="Antioquia"/>
    <s v="CUERPO DE BOMBEROS SAN ANDRES DE CUERQUIA - ANTIOQUIA  "/>
    <s v="Cuerpo de Bomberos"/>
    <x v="4"/>
    <s v="CAC. Revisión contrato municipal.  "/>
    <s v="Andrea Bibiana Castañeda Durán"/>
    <s v="Formulación y Actualización Normativa y Operativa"/>
    <s v="Subdirección Estratégica y de Coordinación Bomberil"/>
    <s v="PETICION DE INTERES PARTICULAR "/>
    <n v="30"/>
    <s v="20213800057662  "/>
    <d v="2021-01-18T00:00:00"/>
    <s v="20212050084521"/>
    <d v="2021-02-23T00:00:00"/>
    <n v="26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undinamarca"/>
    <s v="EDGAR FERNANDO RODRíGUEZ SANDOVAL "/>
    <s v="Persona Natural"/>
    <x v="0"/>
    <s v="CAC. Solicitud información  "/>
    <s v="Edgar Alexander Maya Lopez"/>
    <s v="Proceso Educación Nacional para Bomberos"/>
    <s v="Subdirección Estratégica y de Coordinación Bomberil"/>
    <s v="PETICIÓN DE DOCUMENTOS E INFORMACIÓN "/>
    <n v="20"/>
    <s v="20213800057672  "/>
    <d v="2021-01-19T00:00:00"/>
    <s v="20212050084241"/>
    <d v="2021-02-04T00:00:00"/>
    <n v="12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Valle del Cauca"/>
    <s v="ABOGADOS ASOCIADOS CESAR AUGUSTO GUERRA VARGAS  "/>
    <s v="Persona Jurídica"/>
    <x v="0"/>
    <s v="CAC. ENVIANDO INFORMACION Y REQUERIMIENTO  "/>
    <s v="Paula Andrea Cortes Mojica"/>
    <s v="Subdirección Estratégica y de Coordinación Bomberil"/>
    <s v="Subdirección Estratégica y de Coordinación Bomberil"/>
    <s v="PETICIÓN DE DOCUMENTOS E INFORMACIÓN "/>
    <n v="20"/>
    <s v="20213800057682  "/>
    <d v="2021-01-19T00:00:00"/>
    <s v="20211000013841"/>
    <d v="2021-02-08T00:00:00"/>
    <n v="14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Bolivar"/>
    <s v="CUERPO DE BOMBEROS VOLUNTARIOS DE CALAMAR BOLIVAR  "/>
    <s v="Cuerpo de Bomberos"/>
    <x v="1"/>
    <s v="CAC. Cordial Saludo, Derecho de petición. "/>
    <s v="Andrés Fernando Muñoz Cabrera"/>
    <s v="Área Central de Referencia Bomberil"/>
    <s v="Subdirección Estratégica y de Coordinación Bomberil"/>
    <s v="PETICION DE INTERES PARTICULAR "/>
    <n v="30"/>
    <s v="20213800057692  "/>
    <d v="2021-01-19T00:00:00"/>
    <s v=" 20212100016531"/>
    <d v="2020-04-15T00:00:00"/>
    <n v="58"/>
    <s v="Extemporánea"/>
    <m/>
    <d v="2020-04-15T00:00:00"/>
    <s v="PDF"/>
    <s v="SI"/>
    <s v="N/A"/>
    <m/>
  </r>
  <r>
    <s v="Canal Virtual"/>
    <s v="Correo Atencion Ciudadano"/>
    <s v="Bogotá"/>
    <s v="JOSE ANDRES CORREDOR MARTINEZ "/>
    <s v="Persona Natural"/>
    <x v="0"/>
    <s v="CAC. Derecho de Petición. "/>
    <s v="Alvaro Perez"/>
    <s v="Subdirección Administrativa y Financiera"/>
    <s v="Subdirección Administrativa y Financiera"/>
    <s v="PETICIÓN DE DOCUMENTOS E INFORMACIÓN "/>
    <n v="20"/>
    <s v="20213800057702  "/>
    <d v="2021-01-19T00:00:00"/>
    <m/>
    <d v="2021-02-23T00:00:00"/>
    <n v="20"/>
    <s v="Cumplido"/>
    <s v="Anotaciòn ORFEO: Se archiva el Orfeo enviando la certificaciòn al correo corredjo@gmail.com"/>
    <d v="2021-02-23T00:00:00"/>
    <s v="PDF"/>
    <s v="SI"/>
    <s v="N/A"/>
    <s v="No se adjunta evidencia del correo enviado, solo de la certificaciòn laboral."/>
  </r>
  <r>
    <s v="Canal Virtual"/>
    <s v="Correo Atencion Ciudadano"/>
    <s v="Putumayo"/>
    <s v="GOBERNACION DEL PUTUMAYO  "/>
    <s v="Entidad Territorial"/>
    <x v="5"/>
    <s v="SM. Respuesta Radicado No. 20201021-E-016208. Proceso de verificación de condiciones técnicas del Cuerpo de Bomberos de Orito - Putumayo "/>
    <s v="Melba Vidal"/>
    <s v="Inspección, Vigilancia y Control"/>
    <s v="Subdirección Estratégica y de Coordinación Bomberil"/>
    <s v="PETICION DE INTERES GENERAL "/>
    <n v="30"/>
    <s v="20213800057732  "/>
    <d v="2021-01-19T00:00:00"/>
    <m/>
    <m/>
    <m/>
    <s v="Vencido"/>
    <m/>
    <m/>
    <m/>
    <m/>
    <m/>
    <m/>
  </r>
  <r>
    <s v="Canal Virtual"/>
    <s v="Correo Atencion Ciudadano"/>
    <s v="Tolima"/>
    <s v="CUERPO DE BOMBEROS VOLUNTARIOS DE MELGAR  "/>
    <s v="Cuerpo de Bomberos"/>
    <x v="6"/>
    <s v="CAC. Contestación al radicado de la DNBC 20202050069521- verificación de los ascensos de los suboficiales jorge Alfonso Montaña, Moisés Rojas  "/>
    <s v="Andrea Bibiana Castañeda Durán"/>
    <s v="Formulación y Actualización Normativa y Operativa"/>
    <s v="Subdirección Estratégica y de Coordinación Bomberil"/>
    <s v="PETICION DE INTERES PARTICULAR "/>
    <n v="30"/>
    <s v="20213800057762  "/>
    <d v="2021-01-19T00:00:00"/>
    <s v="20212050084531"/>
    <d v="2021-02-23T00:00:00"/>
    <n v="25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aldas"/>
    <s v="CUERPO DE BOMBEROS DE SALAMINA  "/>
    <s v="Cuerpo de Bomberos"/>
    <x v="1"/>
    <s v="CAC. UENAS TARDES ENIVIO PROYECTO SOLICITUD VEHICULO DE DESPLAZAMIENTO RAPIDO PARA SALAMINA CALDAS  "/>
    <s v="Andrés Fernando Muñoz Cabrera"/>
    <s v="Área Central de Referencia Bomberil"/>
    <s v="Subdirección Estratégica y de Coordinación Bomberil"/>
    <s v="PETICION DE INTERES PARTICULAR "/>
    <n v="30"/>
    <s v="20213800057802  "/>
    <d v="2021-01-19T00:00:00"/>
    <s v="20212100016541"/>
    <d v="2021-04-15T00:00:00"/>
    <n v="59"/>
    <s v="Extemporánea"/>
    <m/>
    <d v="2021-04-15T00:00:00"/>
    <s v="PDF"/>
    <s v="SI"/>
    <s v="N/A"/>
    <m/>
  </r>
  <r>
    <s v="Canal Virtual"/>
    <s v="Correo Atencion Ciudadano"/>
    <s v="Antioquia"/>
    <s v="ALCALDIA AMALFI ANTIOQUIA "/>
    <s v="Entidad Territorial"/>
    <x v="1"/>
    <s v="CAC. Oficio Solicitud. "/>
    <s v="Ronny Estiven Romero Velandia"/>
    <s v="Formulación y Actualización Normativa y Operativa"/>
    <s v="Subdirección Estratégica y de Coordinación Bomberil"/>
    <s v="PETICION DE INTERES PARTICULAR "/>
    <n v="30"/>
    <s v="20213800057812  "/>
    <d v="2021-01-19T00:00:00"/>
    <s v="20212050083291"/>
    <d v="2021-01-21T00:00:00"/>
    <n v="2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Nariño"/>
    <s v="ALCALDIA MUNICIPAL DE LOS ANDES NARIñO  "/>
    <s v="Entidad Territorial"/>
    <x v="4"/>
    <s v="CAC. Respuesta a solicitud del cumplimiento responsabilidades de la ley 1575 del 2012. "/>
    <s v="Andrea Bibiana Castañeda Durán"/>
    <s v="Formulación y Actualización Normativa y Operativa"/>
    <s v="Subdirección Estratégica y de Coordinación Bomberil"/>
    <s v="PETICION DE INTERES GENERAL "/>
    <n v="30"/>
    <s v="20213800057842  "/>
    <d v="2021-01-20T00:00:00"/>
    <s v="20212050084801 "/>
    <d v="2021-02-24T00:00:00"/>
    <n v="25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Magdalena"/>
    <s v="DELEGACION DEPARTAMENTAL BOMBEROS DEL MAGDALENA  "/>
    <s v="Cuerpo de Bomberos"/>
    <x v="4"/>
    <s v="CAC. visitas de inspección de los Cuerpos de Bomberos del Magdalena.  "/>
    <s v="Melba Vidal"/>
    <s v="Inspección, Vigilancia y Control"/>
    <s v="Subdirección Estratégica y de Coordinación Bomberil"/>
    <s v="PETICION DE INTERES PARTICULAR "/>
    <n v="30"/>
    <s v="20213800057942  "/>
    <d v="2021-01-20T00:00:00"/>
    <s v="20212050090061"/>
    <d v="2021-04-09T00:00:00"/>
    <n v="54"/>
    <s v="Extemporánea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s v="Canal Virtual"/>
    <s v="Correo Atencion Ciudadano"/>
    <s v="Boyacá"/>
    <s v="CUERPO DE BOMBEROS VOLUNTARIOS DE MONIQUIRA  "/>
    <s v="Cuerpo de Bomberos"/>
    <x v="0"/>
    <s v="CAC. SOLICITUD CON CARÁCTER DE URGENCIA. "/>
    <s v="Luis Alberto Valencia Pulido"/>
    <s v="Área Central de Referencia Bomberil"/>
    <s v="Subdirección Estratégica y de Coordinación Bomberil"/>
    <s v="PETICION DE INTERES PARTICULAR "/>
    <n v="30"/>
    <s v="20213800057972  "/>
    <d v="2021-01-20T00:00:00"/>
    <s v="202121000013871"/>
    <d v="2021-01-21T00:00:00"/>
    <n v="1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Santander"/>
    <s v="ESE HOSPITAL INTEGRADO SAN ROQUE DE CURITÍ  "/>
    <s v="Persona Jurídica"/>
    <x v="2"/>
    <s v="CAC. QUEJA COMANDANTE DE BOMBEROS CURITÍ . "/>
    <s v="Ronny Estiven Romero Velandia"/>
    <s v="Formulación y Actualización Normativa y Operativa"/>
    <s v="Subdirección Estratégica y de Coordinación Bomberil"/>
    <s v="QUEJA "/>
    <n v="30"/>
    <s v="20213800057992  "/>
    <d v="2021-01-20T00:00:00"/>
    <s v="20212050083851"/>
    <d v="2021-02-02T00:00:00"/>
    <n v="9"/>
    <s v="Cumplido"/>
    <m/>
    <d v="2021-02-02T00:00:00"/>
    <s v="PDF"/>
    <s v="SI"/>
    <s v="N/A"/>
    <m/>
  </r>
  <r>
    <s v="Canal Virtual"/>
    <s v="Correo Atencion Ciudadano"/>
    <s v="Bogotá"/>
    <s v="CONTROLES EMPRESARIALES  "/>
    <s v="Persona Jurídica"/>
    <x v="0"/>
    <s v="CAC. COEM- CERTIFICADO TRIBUTARIO 2020. "/>
    <s v="Miguel Angel Franco Torres "/>
    <s v="Gestiòn Tesorería"/>
    <s v="Subdirección Administrativa y Financiera"/>
    <s v="PETICION DE INTERES PARTICULAR "/>
    <n v="30"/>
    <s v="20213800058002  "/>
    <d v="2021-01-20T00:00:00"/>
    <m/>
    <d v="2021-02-26T00:00:00"/>
    <n v="27"/>
    <s v="Cumplido"/>
    <s v="Anotaciòn Orfeo:  El Área Financiera expidió el Certificado de Ingresos y Retenciones con corte Diciembre 31 de 2020. se envió al correo de Alexandra Milena Pineda García"/>
    <s v="N/A"/>
    <s v="N/A"/>
    <s v="SI"/>
    <s v="N/A"/>
    <s v=" No se adjunta evidencia de respuesta peticion  ni del envio de la misma en correo electronico. "/>
  </r>
  <r>
    <s v="Canal Virtual"/>
    <s v="Correo Atencion Ciudadano"/>
    <s v="Bogotá"/>
    <s v="ITO SOFTWARE  "/>
    <s v="Persona Jurídica"/>
    <x v="0"/>
    <s v="CAC. Solicitud de certificado experiencia Orden de Compra 59114.  "/>
    <s v="Edwin Alfonso Zamora Oyola"/>
    <s v="Gestiòn y Tecnología en Informática"/>
    <s v="Subdirección Administrativa y Financiera"/>
    <s v="PETICIÓN DE DOCUMENTOS E INFORMACIÓN "/>
    <n v="20"/>
    <s v="20213800058012  "/>
    <d v="2021-01-20T00:00:00"/>
    <m/>
    <d v="2021-04-12T00:00:00"/>
    <n v="54"/>
    <s v="Extemporánea"/>
    <s v="Anotaciòn ORFEO. Documentos tramitados."/>
    <s v="N/A"/>
    <s v="N/A"/>
    <s v="N/A"/>
    <s v="N/A"/>
    <s v="No se aclara el tipo de documento de salida ni el medio de envio."/>
  </r>
  <r>
    <s v="Canal Virtual"/>
    <s v="Correo Atencion Ciudadano"/>
    <s v="Bogotá"/>
    <s v="JUZGADOS DE EJECUCION DE PENAS Y MEDIDAS DE SEGURIDAD  "/>
    <s v="Entidad Pública"/>
    <x v="0"/>
    <s v="CAC. AUTO Y SOLICITUD DEL ACCIONANTE.  "/>
    <s v="Edgar Alexander Maya Lopez"/>
    <s v="Proceso Educación Nacional para Bomberos"/>
    <s v="Subdirección Estratégica y de Coordinación Bomberil"/>
    <s v="PETICION ENTRE AUTORIDADES "/>
    <n v="10"/>
    <s v="20213800058102  "/>
    <d v="2021-01-21T00:00:00"/>
    <s v="20212050083571"/>
    <d v="2021-02-03T00:00:00"/>
    <n v="9"/>
    <s v="Cumplido"/>
    <m/>
    <d v="2021-02-03T00:00:00"/>
    <s v="PDF"/>
    <s v="SI"/>
    <s v="N/A"/>
    <m/>
  </r>
  <r>
    <s v="Canal Virtual"/>
    <s v="Correo Atencion Ciudadano"/>
    <s v="Santander"/>
    <s v="CANAL TRO  "/>
    <s v="Persona Jurídica"/>
    <x v="0"/>
    <s v="CAC. OFICIO SOLICITUD APORTE LEY 14 DE 1991.  "/>
    <s v="Miguel Angel Franco Torres "/>
    <s v="Gestiòn Tesorería"/>
    <s v="Subdirección Administrativa y Financiera"/>
    <s v="PETICION DE INTERES PARTICULAR "/>
    <n v="30"/>
    <s v="20213800058112  "/>
    <d v="2021-01-21T00:00:00"/>
    <m/>
    <d v="2021-02-26T00:00:00"/>
    <n v="26"/>
    <s v="Cumplido"/>
    <s v="Anotaciòn ORFEO: Se dio respuesta a la solicitud del Canal Regional TRO, en la cual la DNBC en las Vigencias 2020 no ha suscrito Contratos de Publicidad y Propaganda. como hecho generador para el aporte a la Ley 14 de 1991."/>
    <s v="N/A"/>
    <s v="N/A"/>
    <s v="SI"/>
    <s v="N/A"/>
    <s v=" No se adjunta evidencia de respuesta peticion  ni del envio de la misma en correo electronico. "/>
  </r>
  <r>
    <s v="Canal Virtual"/>
    <s v="Correo Atencion Ciudadano"/>
    <s v="Antioquia"/>
    <s v="LUZ OFELIA GALEANO MONTOYA "/>
    <s v="Persona Natural"/>
    <x v="0"/>
    <s v="CAC. Solicitud de informacion. "/>
    <s v="Edgar Alexander Maya Lopez"/>
    <s v="Proceso Educación Nacional para Bomberos"/>
    <s v="Subdirección Estratégica y de Coordinación Bomberil"/>
    <s v="PETICION DE INTERES PARTICULAR "/>
    <n v="30"/>
    <s v="20213800058122  "/>
    <d v="2021-01-21T00:00:00"/>
    <m/>
    <d v="2021-02-17T00:00:00"/>
    <n v="19"/>
    <s v="Cumplido"/>
    <s v="Anotaciòn ORFEO: Se da respuesta por correo electrónico se deja evidencia en digital."/>
    <d v="2021-02-17T00:00:00"/>
    <s v="PDF"/>
    <s v="SI"/>
    <s v="N/A"/>
    <m/>
  </r>
  <r>
    <s v="Canal Virtual"/>
    <s v="Correo Atencion Ciudadano"/>
    <s v="Antioquia"/>
    <s v="PROCURADURIA RIONEGRO  "/>
    <s v="Entidad Pública"/>
    <x v="0"/>
    <s v="CAC. SOLICITUD PPR-SJVC-169. "/>
    <s v="Andrea Bibiana Castañeda Durán"/>
    <s v="Formulación y Actualización Normativa y Operativa"/>
    <s v="Subdirección Estratégica y de Coordinación Bomberil"/>
    <s v="PETICION ENTRE AUTORIDADES "/>
    <n v="10"/>
    <s v="20213800058142  "/>
    <d v="2021-01-22T00:00:00"/>
    <s v="20212050084161"/>
    <d v="2021-02-05T00:00:00"/>
    <n v="10"/>
    <s v="Cumplido"/>
    <m/>
    <s v="N/A"/>
    <s v="N/A"/>
    <s v="N/A"/>
    <s v="N/A"/>
    <s v=" No se adjunta evidencia de respuesta peticion (no se puede visualizar el archivo) ni de envio de la misma en correo electronico. "/>
  </r>
  <r>
    <s v="Canal Virtual"/>
    <s v="Correo Atencion Ciudadano"/>
    <s v="Bogotá"/>
    <s v="UNGRD  "/>
    <s v="Entidad Pública"/>
    <x v="0"/>
    <s v="CAC. Remisión Solicitud Ticket N° GSC-2021-68098 - ATENCIÓN AL CIUDADANO UNGRD. "/>
    <s v="Melba Vidal"/>
    <s v="Inspección, Vigilancia y Control"/>
    <s v="Subdirección Estratégica y de Coordinación Bomberil"/>
    <s v="PETICIÓN DE DOCUMENTOS E INFORMACIÓN "/>
    <n v="20"/>
    <s v="20213800058162  "/>
    <d v="2021-01-22T00:00:00"/>
    <m/>
    <m/>
    <m/>
    <s v="Vencido"/>
    <m/>
    <m/>
    <m/>
    <m/>
    <m/>
    <m/>
  </r>
  <r>
    <s v="Canal Virtual"/>
    <s v="Correo Atencion Ciudadano"/>
    <s v="Tolima"/>
    <s v="ALCALDIA FLANDES SECRETARIA DE GOBIERNO "/>
    <s v="Entidad Territorial"/>
    <x v="0"/>
    <s v="CAC. Inquietudes. "/>
    <s v="Edgar Alexander Maya Lopez"/>
    <s v="Proceso Educación Nacional para Bomberos"/>
    <s v="Subdirección Estratégica y de Coordinación Bomberil"/>
    <s v="CONSULTA "/>
    <n v="30"/>
    <s v="20213800058172  "/>
    <d v="2021-01-22T00:00:00"/>
    <s v="20212050085541"/>
    <d v="2021-03-03T00:00:00"/>
    <n v="28"/>
    <s v="Cumplido"/>
    <m/>
    <d v="2021-03-04T00:00:00"/>
    <s v="PDF"/>
    <s v="SI"/>
    <s v="N/A"/>
    <m/>
  </r>
  <r>
    <s v="Canal Virtual"/>
    <s v="Correo Atencion Ciudadano"/>
    <s v="Bogotá"/>
    <s v="MINISTERIO DE TRANSPORTE  "/>
    <s v="Entidad Pública"/>
    <x v="6"/>
    <s v="CAC. OrfeoGPL: Ministerio de trasporte envio radicado 20214070039831.  "/>
    <s v="Andrea Bibiana Castañeda Durán"/>
    <s v="Formulación y Actualización Normativa y Operativa"/>
    <s v="Subdirección Estratégica y de Coordinación Bomberil"/>
    <s v="SOLICITUD "/>
    <n v="30"/>
    <s v="20213800058182  "/>
    <d v="2021-01-22T00:00:00"/>
    <s v="20212050084351 "/>
    <d v="2021-02-12T00:00:00"/>
    <n v="15"/>
    <s v="Cumplido"/>
    <m/>
    <s v="N/A"/>
    <s v="N/A"/>
    <s v="N/A"/>
    <s v="N/A"/>
    <s v=" No se adjunta evidencia de respuesta peticion (no se puede visualizar el archivo) ni de envio de la misma en correo electronico. "/>
  </r>
  <r>
    <s v="Canal Virtual"/>
    <s v="Chat Institucional"/>
    <s v="Bogotá"/>
    <s v="WILLIAM E MENESES  "/>
    <s v="Persona Natural"/>
    <x v="4"/>
    <s v="CH. Inquietudes sobretasa bomberil "/>
    <s v="Camilo Portilla"/>
    <s v="Formulación y Actualización Normativa y Operativa"/>
    <s v="Subdirección Estratégica y de Coordinación Bomberil"/>
    <s v="PETICIÓN DE DOCUMENTOS E INFORMACIÓN "/>
    <n v="20"/>
    <s v="20213800058192  "/>
    <d v="2021-01-22T00:00:00"/>
    <s v="20212050084631"/>
    <d v="2021-02-24T00:00:00"/>
    <n v="23"/>
    <s v="Extemporánea"/>
    <m/>
    <s v="N/A"/>
    <s v="Word"/>
    <s v="SI"/>
    <s v="N/A"/>
    <s v="No se adjunta evidencia de respuesta peticion ni de envio de la misma en correo electronico"/>
  </r>
  <r>
    <s v="Canal Virtual"/>
    <s v="Correo Atencion Ciudadano"/>
    <s v="Antioquia"/>
    <s v="CUERPO DE BOMBEROS VOLUNTARIOS DE SAN PEDRO DE LOS MILAGROS  "/>
    <s v="Cuerpo de Bomberos"/>
    <x v="0"/>
    <s v="CAC. SOLICITUD DE INFORMACION. "/>
    <s v="Edgar Alexander Maya Lopez"/>
    <s v="Proceso Educación Nacional para Bomberos"/>
    <s v="Subdirección Estratégica y de Coordinación Bomberil"/>
    <s v="SOLICITUD "/>
    <n v="30"/>
    <s v="20213800058202  "/>
    <d v="2021-01-22T00:00:00"/>
    <m/>
    <d v="2021-01-27T00:00:00"/>
    <n v="3"/>
    <s v="Cumplido"/>
    <s v="Anotaciòn ORFEO: SE RESPONDE VIA CORREO ELECTRONICO. SE ADJUNTA IMAGEN DEL CORREO ENVIADO 27.01.2021"/>
    <s v="N/A"/>
    <s v="N/A"/>
    <s v="N/A"/>
    <s v="N/A"/>
    <s v=" No se adjunta evidencia de respuesta peticion (no se puede visualizar el archivo) ni de envio de la misma en correo electronico. "/>
  </r>
  <r>
    <s v="Canal Virtual"/>
    <s v="Correo Atencion Ciudadano"/>
    <s v="Valle del Cauca"/>
    <s v="YEISSON STIVEN GRISALES  "/>
    <s v="Persona Natural"/>
    <x v="4"/>
    <s v="CAC. Superintendencia de Industria y Comercio. Radicación, traslado de la petición radicada por el señor YEISSON STIVEN GRISALES. "/>
    <s v="Edgar Alexander Maya Lopez"/>
    <s v="Proceso Educación Nacional para Bomberos"/>
    <s v="Subdirección Estratégica y de Coordinación Bomberil"/>
    <s v="CONSULTA "/>
    <n v="30"/>
    <s v="20213800058222  "/>
    <d v="2021-01-22T00:00:00"/>
    <s v="20212050086871"/>
    <d v="2021-03-05T00:00:00"/>
    <n v="30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Putumayo"/>
    <s v="CUERPO DE BOMBEROS VOLUNTARIOS SIBUNDOY  "/>
    <s v="Cuerpo de Bomberos"/>
    <x v="0"/>
    <s v="CAC. SOLICITUD COPIA DE COMODATO. "/>
    <s v="Alvaro Perez"/>
    <s v="Subdirección Administrativa y Financiera"/>
    <s v="Subdirección Administrativa y Financiera"/>
    <s v="PETICIÓN DE DOCUMENTOS E INFORMACIÓN "/>
    <n v="20"/>
    <s v="20213800058232  "/>
    <d v="2021-01-22T00:00:00"/>
    <s v="20213000014571"/>
    <d v="2021-02-25T00:00:00"/>
    <n v="24"/>
    <s v="Extemporánea"/>
    <m/>
    <s v="N/A"/>
    <s v="Word"/>
    <s v="SI"/>
    <s v="N/A"/>
    <s v="No se adjunta evidencia de respuesta peticion ni de envio de la misma en correo electronico"/>
  </r>
  <r>
    <s v="Canal Virtual"/>
    <s v="Correo Atencion Ciudadano"/>
    <s v="Bolivar"/>
    <s v="CUERPO DE BOMBEROS VOLUNTARIOS DE EL PENOL  "/>
    <s v="Cuerpo de Bomberos"/>
    <x v="1"/>
    <s v="CAC. documentos pertinentes del proyecto adquisición de maquinas contraincendios  "/>
    <s v="Andrés Fernando Muñoz Cabrera"/>
    <s v="Área Central de Referencia Bomberil"/>
    <s v="Subdirección Estratégica y de Coordinación Bomberil"/>
    <s v="PETICION DE INTERES GENERAL "/>
    <n v="30"/>
    <s v="20213800058242  "/>
    <d v="2021-01-22T00:00:00"/>
    <s v="20212100016551"/>
    <d v="2021-04-15T00:00:00"/>
    <n v="55"/>
    <s v="Extemporánea"/>
    <m/>
    <d v="2021-04-15T00:00:00"/>
    <s v="PDF"/>
    <s v="SI"/>
    <s v="N/A"/>
    <m/>
  </r>
  <r>
    <s v="Canal Virtual"/>
    <s v="Correo Atencion Ciudadano"/>
    <s v="Casanare"/>
    <s v="DEFENSORIA DEL PUEBLO  "/>
    <s v="Entidad Territorial"/>
    <x v="1"/>
    <s v="CAC. DEFENSORIA: Se ha generado una Respuesta con No. 20210060100168941  "/>
    <s v="Andrea Bibiana Castañeda Durán"/>
    <s v="Formulación y Actualización Normativa y Operativa"/>
    <s v="Subdirección Estratégica y de Coordinación Bomberil"/>
    <s v="SOLICITUD "/>
    <n v="30"/>
    <s v="20213800058252  "/>
    <d v="2021-01-25T00:00:00"/>
    <s v="20212050084881"/>
    <d v="2021-02-24T00:00:00"/>
    <n v="22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Antioquia"/>
    <s v="CUERPO DE BOMBEROS VOLUNTARIOS DE TOLEDO  "/>
    <s v="Cuerpo de Bomberos"/>
    <x v="1"/>
    <s v="CAC. Solicitud apoyo jurídico.  "/>
    <s v="Andrea Bibiana Castañeda Durán"/>
    <s v="Formulación y Actualización Normativa y Operativa"/>
    <s v="Subdirección Estratégica y de Coordinación Bomberil"/>
    <s v="PETICION DE INTERES PARTICULAR "/>
    <n v="30"/>
    <s v="20213800058262  "/>
    <d v="2021-01-25T00:00:00"/>
    <s v="20212050084991"/>
    <d v="2021-02-24T00:00:00"/>
    <n v="22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Boyacá"/>
    <s v="CUERPO DE BOMBEROS VOLUNTARIOS DE TURBACO - BOLÍVAR  "/>
    <s v="Cuerpo de Bomberos"/>
    <x v="1"/>
    <s v="CAC. Plan de acción 2021 y Proyecto. "/>
    <s v="Andrés Fernando Muñoz Cabrera"/>
    <s v="Área Central de Referencia Bomberil"/>
    <s v="Subdirección Estratégica y de Coordinación Bomberil"/>
    <s v="INFORMES "/>
    <n v="30"/>
    <s v="20213800058292  "/>
    <d v="2021-01-25T00:00:00"/>
    <s v="20212100016571"/>
    <d v="2021-04-15T00:00:00"/>
    <n v="54"/>
    <s v="Extemporánea"/>
    <m/>
    <d v="2021-04-15T00:00:00"/>
    <s v="PDF"/>
    <s v="SI"/>
    <s v="N/A"/>
    <m/>
  </r>
  <r>
    <s v="Canal Virtual"/>
    <s v="Correo Atencion Ciudadano"/>
    <s v="Cundinamarca"/>
    <s v="ALCALDIA MUNICIPAL DE COTA CUNDINAMARCA "/>
    <s v="Entidad Territorial"/>
    <x v="0"/>
    <s v="CAC. Solicitud. "/>
    <s v="Melba Vidal"/>
    <s v="Inspección, Vigilancia y Control"/>
    <s v="Subdirección Estratégica y de Coordinación Bomberil"/>
    <s v="PETICIÓN DE DOCUMENTOS E INFORMACIÓN "/>
    <n v="20"/>
    <s v="20213800058302  "/>
    <d v="2021-01-25T00:00:00"/>
    <s v="20212050090051"/>
    <d v="2021-04-09T00:00:00"/>
    <n v="51"/>
    <s v="Extemporánea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s v="Canal Virtual"/>
    <s v="Correo Atencion Ciudadano"/>
    <s v="Bolivar"/>
    <s v="CUERPO DE BOMBEROS VOLUNTARIOS DE TURBACO - BOLÍVAR  "/>
    <s v="Cuerpo de Bomberos"/>
    <x v="0"/>
    <s v="CAC. Derecho de Petición.  "/>
    <s v="Andrea Bibiana Castañeda Durán"/>
    <s v="Formulación y Actualización Normativa y Operativa"/>
    <s v="Subdirección Estratégica y de Coordinación Bomberil"/>
    <s v="PETICIÓN DE DOCUMENTOS E INFORMACIÓN "/>
    <n v="20"/>
    <s v="20213800058312  "/>
    <d v="2021-01-25T00:00:00"/>
    <s v=" 20212050085171"/>
    <d v="2021-02-26T00:00:00"/>
    <n v="24"/>
    <s v="Extemporánea"/>
    <m/>
    <s v="N/A"/>
    <s v="Word"/>
    <s v="SI"/>
    <s v="N/A"/>
    <s v="No se adjunta evidencia de respuesta peticion ni de envio de la misma en correo electronico"/>
  </r>
  <r>
    <s v="Canal Escrito"/>
    <s v="Servicio de Mensajería"/>
    <s v="Cundinamarca"/>
    <s v="ALCALDIA AGUA DE DIOS CUNDINAMARCA "/>
    <s v="Entidad Territorial"/>
    <x v="4"/>
    <s v="SM. PERSONERIA. No suscripción de Convenio Interadministrativo con el Municipio. "/>
    <s v="Andrea Bibiana Castañeda Durán"/>
    <s v="Formulación y Actualización Normativa y Operativa"/>
    <s v="Subdirección Estratégica y de Coordinación Bomberil"/>
    <s v="DERECHOS DE PETICIóN "/>
    <n v="30"/>
    <s v="20213800058362  "/>
    <d v="2021-01-25T00:00:00"/>
    <s v="20212050083591"/>
    <d v="2021-02-02T00:00:00"/>
    <n v="6"/>
    <s v="Cumplido"/>
    <m/>
    <d v="2021-02-02T00:00:00"/>
    <s v="PDF"/>
    <s v="SI"/>
    <s v="N/A"/>
    <m/>
  </r>
  <r>
    <s v="Canal Virtual"/>
    <s v="Correo Atencion Ciudadano"/>
    <s v="Tolima"/>
    <s v="ALCALDÍA MUNICIPAL DE LIBANO - TOLIMA  "/>
    <s v="Entidad Territorial"/>
    <x v="1"/>
    <s v="CAC. SOLICITUD INFORMACION.  "/>
    <s v="Andrés Fernando Muñoz Cabrera"/>
    <s v="Área Central de Referencia Bomberil"/>
    <s v="Subdirección Estratégica y de Coordinación Bomberil"/>
    <s v="PETICION DE INTERES PARTICULAR "/>
    <n v="30"/>
    <s v="20213800058372  "/>
    <d v="2021-01-25T00:00:00"/>
    <s v="20212100016581 "/>
    <d v="2021-04-15T00:00:00"/>
    <n v="55"/>
    <s v="Extemporánea"/>
    <m/>
    <d v="2021-02-02T00:00:00"/>
    <d v="2021-04-15T00:00:00"/>
    <s v="SI"/>
    <s v="N/A"/>
    <m/>
  </r>
  <r>
    <s v="Canal Virtual"/>
    <s v="Correo Institucional"/>
    <s v="Sucre"/>
    <s v="CUERPO DE BOMBEROS VOLUNTARIOS DE SINCELEJO  "/>
    <s v="Cuerpo de Bomberos"/>
    <x v="4"/>
    <s v="CI. Solicitud de información.  "/>
    <s v="Andrea Bibiana Castañeda Durán"/>
    <s v="Formulación y Actualización Normativa y Operativa"/>
    <s v="Subdirección Estratégica y de Coordinación Bomberil"/>
    <s v="CONSULTA "/>
    <n v="30"/>
    <s v="20213800058382  "/>
    <d v="2021-01-25T00:00:00"/>
    <s v="20212050084171 "/>
    <d v="2021-02-05T00:00:00"/>
    <n v="9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undinamarca"/>
    <s v="ALCALDIA MUNICIPAL DE RICAURTE SECRETARIO DE GOBIERNO  "/>
    <s v="Entidad Territorial"/>
    <x v="4"/>
    <s v="CAC. SOLICITUD DE APOYO NOTIFICACION PERSONAL PROCESO 2020-001 CONTRA CUERPO DE BOMBEROS VOLUNTARIOS RICAURTE.  "/>
    <s v="Andrea Bibiana Castañeda Durán"/>
    <s v="Formulación y Actualización Normativa y Operativa"/>
    <s v="Subdirección Estratégica y de Coordinación Bomberil"/>
    <s v="PETICIÓN DE DOCUMENTOS E INFORMACIÓN "/>
    <n v="20"/>
    <s v="20213800058462  "/>
    <d v="2021-01-25T00:00:00"/>
    <s v="20202000004351"/>
    <s v="25/08/2020"/>
    <n v="3"/>
    <s v="Cumplido"/>
    <m/>
    <s v="25/08/2020"/>
    <s v="PDF"/>
    <s v="SI"/>
    <s v="N/A"/>
    <s v="Se dio respuesta en el año 2020."/>
  </r>
  <r>
    <s v="Canal Virtual"/>
    <s v="Correo Atencion Ciudadano"/>
    <s v="Atlántico"/>
    <s v="HIDROPROB  "/>
    <s v="Persona Jurídica"/>
    <x v="0"/>
    <s v="CAC. Campaña Cuerpos de Bomberos Nacionales - HIDROPROB S.A. "/>
    <s v="Luis Alberto Valencia Pulido"/>
    <s v="Área Central de Referencia Bomberil"/>
    <s v="Subdirección Estratégica y de Coordinación Bomberil"/>
    <s v="PETICIÓN DE DOCUMENTOS E INFORMACIÓN "/>
    <n v="20"/>
    <s v="20213800058502  "/>
    <d v="2021-01-25T00:00:00"/>
    <m/>
    <d v="2021-02-05T00:00:00"/>
    <n v="9"/>
    <s v="Cumplido"/>
    <s v="Anotaciòn ORFEO: Se da respuesta mediante correo electronico."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Meta"/>
    <s v="MINELLY FELLINE GATIVA RODRIGUEZ  "/>
    <s v="Persona Natural"/>
    <x v="0"/>
    <s v="CAC. Solicitud. "/>
    <s v="Andrea Bibiana Castañeda Durán"/>
    <s v="Formulación y Actualización Normativa y Operativa"/>
    <s v="Subdirección Estratégica y de Coordinación Bomberil"/>
    <s v="PETICIÓN DE DOCUMENTOS E INFORMACIÓN "/>
    <n v="20"/>
    <s v="20213800058542  "/>
    <d v="2021-01-25T00:00:00"/>
    <s v="20212050085001"/>
    <d v="2021-02-24T00:00:00"/>
    <n v="22"/>
    <s v="Extemporánea"/>
    <m/>
    <s v="N/A"/>
    <s v="Word"/>
    <s v="SI"/>
    <s v="N/A"/>
    <s v="No se adjunta evidencia de respuesta peticion ni de envio de la misma en correo electronico"/>
  </r>
  <r>
    <s v="Canal Virtual"/>
    <s v="Correo Atencion Ciudadano"/>
    <s v="Bogotá"/>
    <s v="MARIA JOSE GARCIA MERCADO "/>
    <s v="Persona Natural"/>
    <x v="4"/>
    <s v="CAC. DERECHO DE PETICIÓN.  "/>
    <s v="Ronny Estiven Romero Velandia"/>
    <s v="Formulación y Actualización Normativa y Operativa"/>
    <s v="Subdirección Estratégica y de Coordinación Bomberil"/>
    <s v="PETICION DE INTERES GENERAL "/>
    <n v="30"/>
    <s v="20213800058552  "/>
    <d v="2021-01-26T00:00:00"/>
    <m/>
    <m/>
    <m/>
    <s v="Vencido"/>
    <m/>
    <m/>
    <m/>
    <m/>
    <m/>
    <s v="Anotaciòn: Se archiva en lugar de asignarse."/>
  </r>
  <r>
    <s v="Canal Virtual"/>
    <s v="Correo Atencion Ciudadano"/>
    <s v="Atlántico"/>
    <s v="ADERTIC  "/>
    <s v="Persona Jurídica"/>
    <x v="4"/>
    <s v="CAC. CONSULTA. "/>
    <s v="Andrea Bibiana Castañeda Durán"/>
    <s v="Formulación y Actualización Normativa y Operativa"/>
    <s v="Subdirección Estratégica y de Coordinación Bomberil"/>
    <s v="CONSULTA "/>
    <n v="30"/>
    <s v="20213800058562  "/>
    <d v="2021-01-26T00:00:00"/>
    <s v="20212050086411"/>
    <d v="2021-03-03T00:00:00"/>
    <n v="26"/>
    <s v="Cumplido"/>
    <m/>
    <d v="2021-03-04T00:00:00"/>
    <s v="PDF"/>
    <s v="SI"/>
    <s v="N/A"/>
    <m/>
  </r>
  <r>
    <s v="Canal Virtual"/>
    <s v="Correo Atencion Ciudadano"/>
    <s v="Bogotá"/>
    <s v="VEEDURIA CIUDADANA VIGIAS DEL CAFE LUIS FERNANDO REYES RAMíREZ  "/>
    <s v="Persona Jurídica"/>
    <x v="4"/>
    <s v="CAC. SOLICITUD ACOMPAÑAMIENTO "/>
    <s v="Melba Vidal"/>
    <s v="Inspección, Vigilancia y Control"/>
    <s v="Subdirección Estratégica y de Coordinación Bomberil"/>
    <s v="PETICION DE INTERES PARTICULAR "/>
    <n v="30"/>
    <s v="20213800058572  "/>
    <d v="2021-01-26T00:00:00"/>
    <m/>
    <m/>
    <m/>
    <s v="Vencido"/>
    <m/>
    <m/>
    <m/>
    <m/>
    <m/>
    <m/>
  </r>
  <r>
    <s v="Canal Escrito"/>
    <s v="Radicación Directa"/>
    <s v="Antioquia"/>
    <s v="JOHN BYRON ZAPATA ATEHORTÚA "/>
    <s v="Persona Natural"/>
    <x v="4"/>
    <s v="RD. Solicitud de información, peticionario JOHN BYRON ZAPATA ATEHORTUA. "/>
    <s v="Andrea Bibiana Castañeda Durán"/>
    <s v="Formulación y Actualización Normativa y Operativa"/>
    <s v="Subdirección Estratégica y de Coordinación Bomberil"/>
    <s v="PETICION DE INTERES PARTICULAR "/>
    <n v="30"/>
    <s v="20213800058592  "/>
    <d v="2021-01-26T00:00:00"/>
    <s v="20212050085011"/>
    <d v="2021-02-24T00:00:00"/>
    <n v="21"/>
    <s v="Cumplido"/>
    <m/>
    <s v="N/A"/>
    <s v="Word"/>
    <s v="SI"/>
    <s v="N/A"/>
    <s v="No se adjunta evidencia de respuesta peticion ni de envio de la misma en correo electronico"/>
  </r>
  <r>
    <s v="Canal Virtual"/>
    <s v="Correo Institucional"/>
    <s v="Caquetá"/>
    <s v="COMITE DEPARTAMENTAL CAQUETA  "/>
    <s v="Cuerpo de Bomberos"/>
    <x v="4"/>
    <s v="CI. ENVIO OFICIO.  "/>
    <s v="Andrea Bibiana Castañeda Durán"/>
    <s v="Formulación y Actualización Normativa y Operativa"/>
    <s v="Subdirección Estratégica y de Coordinación Bomberil"/>
    <s v="CONSULTA "/>
    <n v="30"/>
    <s v="20213800058602  "/>
    <d v="2021-01-26T00:00:00"/>
    <s v="20212050083551"/>
    <d v="2021-02-01T00:00:00"/>
    <n v="5"/>
    <s v="Cumplido"/>
    <m/>
    <s v="N/A"/>
    <s v="N/A"/>
    <s v="SI"/>
    <s v="N/A"/>
    <s v=" No se adjunta evidencia de respuesta peticion (no se puede visualizar el archivo) ni de envio de la misma en correo electronico. "/>
  </r>
  <r>
    <s v="Canal Virtual"/>
    <s v="Correo Atencion Ciudadano"/>
    <s v="Cordoba"/>
    <s v="LUIS SANTANA UPARELA "/>
    <s v="Persona Natural"/>
    <x v="4"/>
    <s v="CAC. Consulta  "/>
    <s v="Andrea Bibiana Castañeda Durán"/>
    <s v="Formulación y Actualización Normativa y Operativa"/>
    <s v="Subdirección Estratégica y de Coordinación Bomberil"/>
    <s v="PETICIÓN DE DOCUMENTOS E INFORMACIÓN "/>
    <n v="20"/>
    <s v="20213800058662  "/>
    <d v="2021-01-27T00:00:00"/>
    <s v="20212050085021"/>
    <d v="2021-02-24T00:00:00"/>
    <n v="20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Bolivar"/>
    <s v="YESID SANCHEZ CARRASCAL "/>
    <s v="Persona Natural"/>
    <x v="2"/>
    <s v="CAC. Irregularidades en manejos de dineros de caudal público del cuerpo de bomberos voluntarios de Santa Cruz de mompox. Y "/>
    <s v=" Julio Alejandro Chamorro Cabrera"/>
    <s v="Inspección, Vigilancia y Control"/>
    <s v="Subdirección Estratégica y de Coordinación Bomberil"/>
    <s v="QUEJA "/>
    <n v="30"/>
    <s v="20213800058672  "/>
    <d v="2021-01-27T00:00:00"/>
    <m/>
    <m/>
    <m/>
    <s v="Vencido"/>
    <m/>
    <m/>
    <m/>
    <m/>
    <m/>
    <m/>
  </r>
  <r>
    <s v="Canal Virtual"/>
    <s v="Correo Atencion Ciudadano"/>
    <s v="Tolima"/>
    <s v="CUERPO DE BOMBEROS VOLUNTARIOS SUAREZ CUERPO DE BOMBEROS VOLUNTARIOS SUAREZ  "/>
    <s v="Cuerpo de Bomberos"/>
    <x v="4"/>
    <s v="CAC. Solicitud de asesoramiento a los bomberos voluntarios de Suarez Tolima 2021.  "/>
    <s v="Andrea Bibiana Castañeda Durán"/>
    <s v="Formulación y Actualización Normativa y Operativa"/>
    <s v="Subdirección Estratégica y de Coordinación Bomberil"/>
    <s v="PETICION DE INTERES PARTICULAR "/>
    <n v="30"/>
    <s v="20213800058832  "/>
    <d v="2021-01-27T00:00:00"/>
    <s v=" 20212050084621"/>
    <d v="2021-02-24T00:00:00"/>
    <n v="20"/>
    <s v="Cumplido"/>
    <m/>
    <s v="N/A"/>
    <s v="Word"/>
    <s v="SI"/>
    <s v="N/A"/>
    <s v="No se adjunta evidencia de respuesta peticion ni de envio de la misma en correo electronico"/>
  </r>
  <r>
    <s v="Canal Virtual"/>
    <s v="Correo Atencion Ciudadano"/>
    <s v="Bogotá"/>
    <s v="CONTRALORIA DELAGA PARA INFRAESTRUCTORA JORFE LUIS CASTRO MORALES "/>
    <s v="Entidad Pública"/>
    <x v="0"/>
    <s v="CAC. Solicitud de Información Proceso Atención Petición 2020-199539-SE.  "/>
    <s v="Alvaro Perez"/>
    <s v="Subdirección Administrativa y Financiera"/>
    <s v="Subdirección Administrativa y Financiera"/>
    <s v="PETICION ENTRE AUTORIDADES "/>
    <n v="10"/>
    <s v="20213800058842  "/>
    <d v="2021-01-27T00:00:00"/>
    <s v="20213000014081"/>
    <d v="2021-02-24T00:00:00"/>
    <n v="20"/>
    <s v="Extemporánea"/>
    <s v="Al cerrar el Orfeo se anotò mal el nùmero."/>
    <s v="N/A"/>
    <s v="N/A"/>
    <s v="N/A"/>
    <s v="N/A"/>
    <s v="No se encuentra la respuesta, No hay imagen no disponible. "/>
  </r>
  <r>
    <s v="Canal Virtual"/>
    <s v="Correo Atencion Ciudadano"/>
    <s v="Bolivar"/>
    <s v="BASILEO PASCUALI  "/>
    <s v="Persona Natural"/>
    <x v="2"/>
    <s v="CAC. Denuncia. "/>
    <s v="Ronny Estiven Romero Velandia"/>
    <s v="Formulación y Actualización Normativa y Operativa"/>
    <s v="Subdirección Estratégica y de Coordinación Bomberil"/>
    <s v="PETICION DE INTERES PARTICULAR "/>
    <n v="30"/>
    <s v="20213800058922  "/>
    <d v="2021-01-28T00:00:00"/>
    <s v="20212050083871"/>
    <d v="2021-02-02T00:00:00"/>
    <n v="4"/>
    <s v="Cumplido"/>
    <m/>
    <d v="2021-02-02T00:00:00"/>
    <s v="PDF"/>
    <s v="SI"/>
    <s v="N/A"/>
    <m/>
  </r>
  <r>
    <s v="Canal Virtual"/>
    <s v="Correo Atencion Ciudadano"/>
    <s v="Guaviare"/>
    <s v="CUERPO DE BOMBEROS VOLUNTARIOS DE MIRAFLORES - GUAVIARE  "/>
    <s v="Cuerpo de Bomberos"/>
    <x v="1"/>
    <s v="CAC. Solicitud de Información.  "/>
    <s v=" Andrés Fernando Muñoz Cabrera"/>
    <s v="Área Central de Referencia Bomberil"/>
    <s v="Subdirección Estratégica y de Coordinación Bomberil"/>
    <s v="PETICIÓN DE DOCUMENTOS E INFORMACIÓN "/>
    <n v="20"/>
    <s v="20213800058962  "/>
    <d v="2021-01-28T00:00:00"/>
    <m/>
    <m/>
    <m/>
    <s v="Vencido"/>
    <m/>
    <m/>
    <m/>
    <m/>
    <m/>
    <m/>
  </r>
  <r>
    <s v="Canal Virtual"/>
    <s v="Correo Atencion Ciudadano"/>
    <s v="Cundinamarca"/>
    <s v="ALCALDIA MUNICIPAL DE COTA CUNDINAMARCA "/>
    <s v="Entidad Territorial"/>
    <x v="0"/>
    <s v="CAC. Solicitud CO-1263. "/>
    <s v="Melba Vidal"/>
    <s v="Inspección, Vigilancia y Control"/>
    <s v="Subdirección Estratégica y de Coordinación Bomberil"/>
    <s v="PETICIÓN DE DOCUMENTOS E INFORMACIÓN "/>
    <n v="20"/>
    <s v="20213800058972  "/>
    <d v="2021-01-28T00:00:00"/>
    <s v="20212050090041"/>
    <d v="2021-04-09T00:00:00"/>
    <n v="48"/>
    <s v="Extemporánea"/>
    <s v="Anotaciòn ORFEO: Respuesta enviada abril 9 de 2021."/>
    <s v="N/A"/>
    <s v="Word"/>
    <s v="SI"/>
    <s v="N/A"/>
    <s v="Al momento de archivar no se especifica el número de radicado de la respuesta, se encuentra en documentos, además no se sube la imagen digitalizada."/>
  </r>
  <r>
    <s v="Canal Escrito"/>
    <s v="Servicio de Mensajería"/>
    <s v="Bolivar"/>
    <s v="PROCURADURIA REGIONAL DE BOLIVAR  "/>
    <s v="Entidad Pública"/>
    <x v="2"/>
    <s v="SM. Oficio No. PRB-JGB-SEC-0155, IUS E-2020-676515 Remisión por competencia, queja presentada por los esñores JAIR JAVIER CARO VILLABA Y MARTIN ENRIQUE CABARCAS. "/>
    <s v="Andrea Bibiana Castañeda Durán"/>
    <s v="Formulación y Actualización Normativa y Operativa"/>
    <s v="Subdirección Estratégica y de Coordinación Bomberil"/>
    <s v="SOLICITUD "/>
    <n v="30"/>
    <s v="20213800059082  "/>
    <d v="2021-01-29T00:00:00"/>
    <s v="20212050086741"/>
    <d v="2021-03-11T00:00:00"/>
    <n v="29"/>
    <s v="Cumplido"/>
    <m/>
    <s v="N/A"/>
    <s v="Word"/>
    <s v="SI"/>
    <s v="N/A"/>
    <m/>
  </r>
  <r>
    <s v="Canal Virtual"/>
    <s v="Correo Atencion Ciudadano"/>
    <s v="Bogotá"/>
    <s v="JUAN FERNANDO CASTRO VELEZ  "/>
    <s v="Persona Natural"/>
    <x v="4"/>
    <s v="CAC. CORRUPCION CONTRATAR LA ADQUISICIÓN DE KIT MATPEL MÁS EQUIPOS DE RESPIRACIÓN AUTÓNOMA SCBA (Self Conteined Breathing Apparatus) Y CILINDROS DE REPUESTO EN EL MARCO DEL PROYECTO DE FORTALECIMIENTO A LOS CUERPOS DE BOMBEROS DEL PAÍS. "/>
    <s v=" Carolina Pulido Moyeton"/>
    <s v="Gestión Contractual"/>
    <s v="Subdirección Administrativa y Financiera"/>
    <s v="DENUNCIA "/>
    <n v="35"/>
    <s v="20213800059092  "/>
    <d v="2021-01-29T00:00:00"/>
    <m/>
    <m/>
    <m/>
    <s v="Vencido"/>
    <m/>
    <m/>
    <m/>
    <m/>
    <m/>
    <m/>
  </r>
  <r>
    <s v="Canal Virtual"/>
    <s v="Correo Atencion Ciudadano"/>
    <s v="Tolima"/>
    <s v="JONATHAN J. ROJAS ACOSTA "/>
    <s v="Persona Natural"/>
    <x v="2"/>
    <s v="CAC. DENUNCIA O QUEJA DISCIPLINARIA. DENUNCIA POR VIOLENCIA DE GÉNERO DEL COMANDANTE DEL CBV DE CHAPARRAL. LEIDY DELGADO  "/>
    <s v="Andrea Bibiana Castañeda Durán"/>
    <s v="Formulación y Actualización Normativa y Operativa"/>
    <s v="Subdirección Estratégica y de Coordinación Bomberil"/>
    <s v="PETICION DE INTERES PARTICULAR "/>
    <n v="30"/>
    <s v="20213800059122  "/>
    <d v="2021-01-29T00:00:00"/>
    <s v="20212050085051 "/>
    <d v="2021-02-19T00:00:00"/>
    <n v="15"/>
    <s v="Cumplido"/>
    <s v="Anotaciòn ORFEO: SE DIO TRÁMITE CON RADICADO 20212050085051 POR MEDIO DEL CUAL SE SOLICITÓ INICIO DE PROCESO DISCIPLINARIO CONTRA EL COMANDANTE DEL CBV Y EL RADICADO 20212050085061 DONDE SE SOLICITÓ COPIA DEL PROCESO CONTRA LA SRA. LEIDY DELGADO."/>
    <s v="N/A"/>
    <s v="Word"/>
    <s v="SI"/>
    <s v="N/A"/>
    <m/>
  </r>
  <r>
    <s v="Canal Virtual"/>
    <s v="Correo Atencion Ciudadano"/>
    <s v="Bogotá"/>
    <s v="LEO HURTADO  "/>
    <s v="Persona Natural"/>
    <x v="6"/>
    <s v="CAC. Requisitos para Denunciar Irregularidades en un Cuerpo de Bomberos Voluntarios. "/>
    <s v="Andrea Bibiana Castañeda Durán"/>
    <s v="Formulación y Actualización Normativa y Operativa"/>
    <s v="Subdirección Estratégica y de Coordinación Bomberil"/>
    <s v="PETICIÓN DE DOCUMENTOS E INFORMACIÓN "/>
    <n v="20"/>
    <s v="20213800059172  "/>
    <d v="2021-01-29T00:00:00"/>
    <s v=" 20212050085341"/>
    <s v=" 01/03/2021"/>
    <n v="23"/>
    <s v="Extemporánea"/>
    <s v=" "/>
    <s v="N/A"/>
    <s v="Word"/>
    <s v="SI"/>
    <s v="N/A"/>
    <s v=" "/>
  </r>
  <r>
    <s v="Canal Virtual"/>
    <s v="Correo Atencion Ciudadano"/>
    <s v="Boyacá"/>
    <s v="LUIS EDWIN QUIROZ  "/>
    <s v="Persona Natural"/>
    <x v="0"/>
    <s v="CAC. Solicitud de unidades inscritas. "/>
    <s v="Andrea Bibiana Castañeda Durán"/>
    <s v="Formulación y Actualización Normativa y Operativa"/>
    <s v="Subdirección Estratégica y de Coordinación Bomberil"/>
    <s v="PETICION DE INTERES PARTICULAR "/>
    <n v="30"/>
    <s v="20213800059212  "/>
    <d v="2021-01-29T00:00:00"/>
    <s v="20212050085351"/>
    <d v="2021-03-01T00:00:00"/>
    <n v="2"/>
    <s v="Cumplido"/>
    <s v=" "/>
    <d v="2021-03-04T00:00:00"/>
    <s v="PDF"/>
    <s v="SI"/>
    <s v="N/A"/>
    <s v=" 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8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30:B42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2">
        <item x="0"/>
        <item x="2"/>
        <item x="7"/>
        <item x="4"/>
        <item x="5"/>
        <item x="1"/>
        <item x="6"/>
        <item x="10"/>
        <item x="8"/>
        <item x="9"/>
        <item x="3"/>
        <item t="default"/>
      </items>
    </pivotField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Tipo de petición" fld="10" subtotal="count" baseField="0" baseItem="0"/>
  </dataFields>
  <formats count="10">
    <format dxfId="9">
      <pivotArea field="10" type="button" dataOnly="0" labelOnly="1" outline="0" axis="axisRow" fieldPosition="0"/>
    </format>
    <format dxfId="8">
      <pivotArea dataOnly="0" labelOnly="1" grandRow="1" outline="0" fieldPosition="0"/>
    </format>
    <format dxfId="7">
      <pivotArea field="10" type="button" dataOnly="0" labelOnly="1" outline="0" axis="axisRow" fieldPosition="0"/>
    </format>
    <format dxfId="6">
      <pivotArea dataOnly="0" labelOnly="1" outline="0" axis="axisValues" fieldPosition="0"/>
    </format>
    <format dxfId="5">
      <pivotArea dataOnly="0" outline="0" axis="axisValues" fieldPosition="0"/>
    </format>
    <format dxfId="4">
      <pivotArea type="all" dataOnly="0" outline="0" fieldPosition="0"/>
    </format>
    <format dxfId="3">
      <pivotArea collapsedLevelsAreSubtotals="1" fieldPosition="0">
        <references count="1">
          <reference field="10" count="0"/>
        </references>
      </pivotArea>
    </format>
    <format dxfId="2">
      <pivotArea collapsedLevelsAreSubtotals="1" fieldPosition="0">
        <references count="1">
          <reference field="10" count="0"/>
        </references>
      </pivotArea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6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0">
  <location ref="A14:B18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Estado" fld="17" subtotal="count" baseField="0" baseItem="0"/>
  </dataFields>
  <formats count="6">
    <format dxfId="15">
      <pivotArea type="all" dataOnly="0" outline="0" fieldPosition="0"/>
    </format>
    <format dxfId="14">
      <pivotArea field="17" type="button" dataOnly="0" labelOnly="1" outline="0" axis="axisRow" fieldPosition="0"/>
    </format>
    <format dxfId="13">
      <pivotArea dataOnly="0" labelOnly="1" grandRow="1" outline="0" fieldPosition="0"/>
    </format>
    <format dxfId="12">
      <pivotArea type="all" dataOnly="0" outline="0" fieldPosition="0"/>
    </format>
    <format dxfId="11">
      <pivotArea collapsedLevelsAreSubtotals="1" fieldPosition="0">
        <references count="1">
          <reference field="17" count="0"/>
        </references>
      </pivotArea>
    </format>
    <format dxfId="10">
      <pivotArea collapsedLevelsAreSubtotals="1" fieldPosition="0">
        <references count="1">
          <reference field="17" count="0"/>
        </references>
      </pivotArea>
    </format>
  </format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2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71:B77" firstHeaderRow="1" firstDataRow="1" firstDataCol="1"/>
  <pivotFields count="24">
    <pivotField showAll="0"/>
    <pivotField showAll="0"/>
    <pivotField showAll="0"/>
    <pivotField showAll="0"/>
    <pivotField axis="axisRow" dataField="1" showAll="0">
      <items count="6">
        <item x="2"/>
        <item x="4"/>
        <item x="1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7">
    <format dxfId="22">
      <pivotArea dataOnly="0" labelOnly="1" outline="0" axis="axisValues" fieldPosition="0"/>
    </format>
    <format dxfId="21">
      <pivotArea field="4" type="button" dataOnly="0" labelOnly="1" outline="0" axis="axisRow" fieldPosition="0"/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collapsedLevelsAreSubtotals="1" fieldPosition="0">
        <references count="1">
          <reference field="4" count="0"/>
        </references>
      </pivotArea>
    </format>
    <format dxfId="17">
      <pivotArea collapsedLevelsAreSubtotals="1" fieldPosition="0">
        <references count="1">
          <reference field="4" count="0"/>
        </references>
      </pivotArea>
    </format>
    <format dxfId="16">
      <pivotArea field="4" type="button" dataOnly="0" labelOnly="1" outline="0" axis="axisRow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0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56:B59" firstHeaderRow="1" firstDataRow="1" firstDataCol="1"/>
  <pivotFields count="24">
    <pivotField axis="axisRow" dataField="1" showAll="0">
      <items count="3">
        <item x="1"/>
        <item x="0"/>
        <item t="default"/>
      </items>
    </pivotField>
    <pivotField showAll="0">
      <items count="6">
        <item x="2"/>
        <item x="0"/>
        <item x="4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7">
    <format dxfId="29">
      <pivotArea type="all" dataOnly="0" outline="0" fieldPosition="0"/>
    </format>
    <format dxfId="28">
      <pivotArea field="0" type="button" dataOnly="0" labelOnly="1" outline="0" axis="axisRow" fieldPosition="0"/>
    </format>
    <format dxfId="27">
      <pivotArea dataOnly="0" labelOnly="1" grandRow="1" outline="0" fieldPosition="0"/>
    </format>
    <format dxfId="26">
      <pivotArea type="all" dataOnly="0" outline="0" fieldPosition="0"/>
    </format>
    <format dxfId="25">
      <pivotArea collapsedLevelsAreSubtotals="1" fieldPosition="0">
        <references count="1">
          <reference field="0" count="0"/>
        </references>
      </pivotArea>
    </format>
    <format dxfId="24">
      <pivotArea collapsedLevelsAreSubtotals="1" fieldPosition="0">
        <references count="1">
          <reference field="0" count="0"/>
        </references>
      </pivotArea>
    </format>
    <format dxfId="23">
      <pivotArea field="0" type="button" dataOnly="0" labelOnly="1" outline="0" axis="axisRow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13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9">
  <location ref="A87:B113" firstHeaderRow="1" firstDataRow="1" firstDataCol="1"/>
  <pivotFields count="24">
    <pivotField showAll="0"/>
    <pivotField showAll="0"/>
    <pivotField axis="axisRow" dataField="1" showAll="0">
      <items count="26">
        <item x="11"/>
        <item x="16"/>
        <item x="14"/>
        <item x="13"/>
        <item x="12"/>
        <item x="10"/>
        <item x="2"/>
        <item x="1"/>
        <item x="15"/>
        <item x="9"/>
        <item x="17"/>
        <item x="3"/>
        <item x="21"/>
        <item x="23"/>
        <item x="20"/>
        <item x="24"/>
        <item x="18"/>
        <item x="4"/>
        <item x="8"/>
        <item x="19"/>
        <item x="0"/>
        <item x="7"/>
        <item x="22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Cuenta de Departamento" fld="2" subtotal="count" baseField="0" baseItem="0"/>
  </dataFields>
  <formats count="6">
    <format dxfId="35">
      <pivotArea field="2" type="button" dataOnly="0" labelOnly="1" outline="0" axis="axisRow" fieldPosition="0"/>
    </format>
    <format dxfId="34">
      <pivotArea dataOnly="0" labelOnly="1" grandRow="1" outline="0" fieldPosition="0"/>
    </format>
    <format dxfId="33">
      <pivotArea type="all" dataOnly="0" outline="0" fieldPosition="0"/>
    </format>
    <format dxfId="32">
      <pivotArea collapsedLevelsAreSubtotals="1" fieldPosition="0">
        <references count="1">
          <reference field="2" count="0"/>
        </references>
      </pivotArea>
    </format>
    <format dxfId="31">
      <pivotArea collapsedLevelsAreSubtotals="1" fieldPosition="0">
        <references count="1">
          <reference field="2" count="0"/>
        </references>
      </pivotArea>
    </format>
    <format dxfId="30">
      <pivotArea type="all" dataOnly="0" outline="0" fieldPosition="0"/>
    </format>
  </format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5" cacheId="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3">
  <location ref="A1:B4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Cuenta de Dependencia" fld="9" subtotal="count" baseField="0" baseItem="0"/>
  </dataFields>
  <formats count="9">
    <format dxfId="44">
      <pivotArea field="9" type="button" dataOnly="0" labelOnly="1" outline="0" axis="axisRow" fieldPosition="0"/>
    </format>
    <format dxfId="43">
      <pivotArea dataOnly="0" labelOnly="1" outline="0" axis="axisValues" fieldPosition="0"/>
    </format>
    <format dxfId="42">
      <pivotArea field="9" type="button" dataOnly="0" labelOnly="1" outline="0" axis="axisRow" fieldPosition="0"/>
    </format>
    <format dxfId="41">
      <pivotArea outline="0" collapsedLevelsAreSubtotals="1" fieldPosition="0"/>
    </format>
    <format dxfId="40">
      <pivotArea dataOnly="0" labelOnly="1" outline="0" axis="axisValues" fieldPosition="0"/>
    </format>
    <format dxfId="39">
      <pivotArea type="all" dataOnly="0" outline="0" fieldPosition="0"/>
    </format>
    <format dxfId="38">
      <pivotArea field="9" type="button" dataOnly="0" labelOnly="1" outline="0" axis="axisRow" fieldPosition="0"/>
    </format>
    <format dxfId="37">
      <pivotArea dataOnly="0" labelOnly="1" grandRow="1" outline="0" fieldPosition="0"/>
    </format>
    <format dxfId="36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16" cacheId="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9">
  <location ref="A115:B123" firstHeaderRow="1" firstDataRow="1" firstDataCol="1"/>
  <pivotFields count="24">
    <pivotField showAll="0"/>
    <pivotField showAll="0"/>
    <pivotField showAll="0"/>
    <pivotField showAll="0"/>
    <pivotField showAll="0"/>
    <pivotField axis="axisRow" dataField="1" showAll="0">
      <items count="8">
        <item x="5"/>
        <item x="3"/>
        <item x="1"/>
        <item x="4"/>
        <item x="6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Tema de Consulta" fld="5" subtotal="count" baseField="0" baseItem="0"/>
  </dataFields>
  <formats count="6">
    <format dxfId="50">
      <pivotArea field="5" type="button" dataOnly="0" labelOnly="1" outline="0" axis="axisRow" fieldPosition="0"/>
    </format>
    <format dxfId="49">
      <pivotArea dataOnly="0" labelOnly="1" grandRow="1" outline="0" fieldPosition="0"/>
    </format>
    <format dxfId="48">
      <pivotArea type="all" dataOnly="0" outline="0" fieldPosition="0"/>
    </format>
    <format dxfId="47">
      <pivotArea collapsedLevelsAreSubtotals="1" fieldPosition="0">
        <references count="1">
          <reference field="5" count="0"/>
        </references>
      </pivotArea>
    </format>
    <format dxfId="46">
      <pivotArea collapsedLevelsAreSubtotals="1" fieldPosition="0">
        <references count="1">
          <reference field="5" count="0"/>
        </references>
      </pivotArea>
    </format>
    <format dxfId="45">
      <pivotArea field="5" type="button" dataOnly="0" labelOnly="1" outline="0" axis="axisRow" fieldPosition="0"/>
    </format>
  </format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" TargetMode="External"/><Relationship Id="rId1" Type="http://schemas.openxmlformats.org/officeDocument/2006/relationships/hyperlink" Target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" TargetMode="External"/><Relationship Id="rId6" Type="http://schemas.openxmlformats.org/officeDocument/2006/relationships/hyperlink" Target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" TargetMode="External"/><Relationship Id="rId5" Type="http://schemas.openxmlformats.org/officeDocument/2006/relationships/hyperlink" Target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" TargetMode="External"/><Relationship Id="rId4" Type="http://schemas.openxmlformats.org/officeDocument/2006/relationships/hyperlink" Target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1048443"/>
  <sheetViews>
    <sheetView tabSelected="1" zoomScaleNormal="100" workbookViewId="0">
      <pane ySplit="1" topLeftCell="A2" activePane="bottomLeft" state="frozen"/>
      <selection activeCell="C1" sqref="C1"/>
      <selection pane="bottomLeft" activeCell="A2" sqref="A2"/>
    </sheetView>
  </sheetViews>
  <sheetFormatPr baseColWidth="10" defaultColWidth="11.42578125" defaultRowHeight="15" x14ac:dyDescent="0.25"/>
  <cols>
    <col min="1" max="1" width="11.42578125" style="37"/>
    <col min="2" max="2" width="15.140625" style="37" customWidth="1"/>
    <col min="3" max="3" width="20.42578125" style="37" customWidth="1"/>
    <col min="4" max="4" width="17.85546875" style="37" customWidth="1"/>
    <col min="5" max="5" width="19.7109375" style="37" bestFit="1" customWidth="1"/>
    <col min="6" max="6" width="22.85546875" style="37" bestFit="1" customWidth="1"/>
    <col min="7" max="7" width="29.7109375" style="37" customWidth="1"/>
    <col min="8" max="8" width="22" style="37" customWidth="1"/>
    <col min="9" max="9" width="18.85546875" style="37" customWidth="1"/>
    <col min="10" max="10" width="18.5703125" style="37" customWidth="1"/>
    <col min="11" max="11" width="16.5703125" style="37" customWidth="1"/>
    <col min="12" max="12" width="11.42578125" style="37"/>
    <col min="13" max="13" width="22.28515625" style="36" customWidth="1"/>
    <col min="14" max="14" width="11.42578125" style="37"/>
    <col min="15" max="15" width="17.140625" style="39" customWidth="1"/>
    <col min="16" max="17" width="11.42578125" style="37"/>
    <col min="18" max="18" width="15.28515625" style="37" customWidth="1"/>
    <col min="19" max="19" width="31.28515625" style="37" customWidth="1"/>
    <col min="20" max="20" width="25.140625" style="76" customWidth="1"/>
    <col min="21" max="21" width="19" style="76" customWidth="1"/>
    <col min="22" max="22" width="15.140625" style="76" customWidth="1"/>
    <col min="23" max="23" width="14.7109375" style="76" customWidth="1"/>
    <col min="24" max="24" width="27.7109375" style="76" customWidth="1"/>
    <col min="25" max="25" width="25.85546875" style="37" bestFit="1" customWidth="1"/>
    <col min="26" max="16384" width="11.42578125" style="37"/>
  </cols>
  <sheetData>
    <row r="1" spans="1:24" s="5" customFormat="1" ht="5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6" t="s">
        <v>11</v>
      </c>
      <c r="M1" s="30" t="s">
        <v>12</v>
      </c>
      <c r="N1" s="27" t="s">
        <v>13</v>
      </c>
      <c r="O1" s="52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4" t="s">
        <v>23</v>
      </c>
    </row>
    <row r="2" spans="1:24" s="33" customFormat="1" ht="51" x14ac:dyDescent="0.25">
      <c r="A2" s="20" t="s">
        <v>24</v>
      </c>
      <c r="B2" s="12" t="s">
        <v>25</v>
      </c>
      <c r="C2" s="12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582</v>
      </c>
      <c r="J2" s="12" t="s">
        <v>588</v>
      </c>
      <c r="K2" s="12" t="s">
        <v>32</v>
      </c>
      <c r="L2" s="80">
        <v>30</v>
      </c>
      <c r="M2" s="31" t="s">
        <v>33</v>
      </c>
      <c r="N2" s="32">
        <v>44200</v>
      </c>
      <c r="O2" s="23" t="s">
        <v>34</v>
      </c>
      <c r="P2" s="16">
        <v>44210</v>
      </c>
      <c r="Q2" s="12">
        <v>7</v>
      </c>
      <c r="R2" s="12" t="s">
        <v>35</v>
      </c>
      <c r="S2" s="12"/>
      <c r="T2" s="18"/>
      <c r="U2" s="18"/>
      <c r="V2" s="18"/>
      <c r="W2" s="18"/>
      <c r="X2" s="28" t="s">
        <v>36</v>
      </c>
    </row>
    <row r="3" spans="1:24" s="14" customFormat="1" ht="76.5" x14ac:dyDescent="0.25">
      <c r="A3" s="24" t="s">
        <v>431</v>
      </c>
      <c r="B3" s="22" t="s">
        <v>575</v>
      </c>
      <c r="C3" s="11" t="s">
        <v>37</v>
      </c>
      <c r="D3" s="12" t="s">
        <v>38</v>
      </c>
      <c r="E3" s="11" t="s">
        <v>39</v>
      </c>
      <c r="F3" s="11" t="s">
        <v>40</v>
      </c>
      <c r="G3" s="12" t="s">
        <v>41</v>
      </c>
      <c r="H3" s="12" t="s">
        <v>578</v>
      </c>
      <c r="I3" s="12" t="s">
        <v>588</v>
      </c>
      <c r="J3" s="12" t="s">
        <v>588</v>
      </c>
      <c r="K3" s="12" t="s">
        <v>42</v>
      </c>
      <c r="L3" s="80">
        <v>30</v>
      </c>
      <c r="M3" s="31" t="s">
        <v>43</v>
      </c>
      <c r="N3" s="32">
        <v>44200</v>
      </c>
      <c r="O3" s="23" t="s">
        <v>44</v>
      </c>
      <c r="P3" s="13">
        <v>44214</v>
      </c>
      <c r="Q3" s="11">
        <v>9</v>
      </c>
      <c r="R3" s="11" t="s">
        <v>35</v>
      </c>
      <c r="S3" s="11" t="s">
        <v>477</v>
      </c>
      <c r="T3" s="17">
        <v>44216</v>
      </c>
      <c r="U3" s="18" t="s">
        <v>45</v>
      </c>
      <c r="V3" s="18" t="s">
        <v>46</v>
      </c>
      <c r="W3" s="18" t="s">
        <v>47</v>
      </c>
      <c r="X3" s="28" t="s">
        <v>48</v>
      </c>
    </row>
    <row r="4" spans="1:24" s="9" customFormat="1" ht="51" hidden="1" x14ac:dyDescent="0.25">
      <c r="A4" s="21" t="s">
        <v>24</v>
      </c>
      <c r="B4" s="7" t="s">
        <v>25</v>
      </c>
      <c r="C4" s="6" t="s">
        <v>385</v>
      </c>
      <c r="D4" s="7" t="s">
        <v>49</v>
      </c>
      <c r="E4" s="6" t="s">
        <v>50</v>
      </c>
      <c r="F4" s="7" t="s">
        <v>29</v>
      </c>
      <c r="G4" s="7" t="s">
        <v>51</v>
      </c>
      <c r="H4" s="7" t="s">
        <v>31</v>
      </c>
      <c r="I4" s="7" t="s">
        <v>582</v>
      </c>
      <c r="J4" s="7" t="s">
        <v>588</v>
      </c>
      <c r="K4" s="7" t="s">
        <v>42</v>
      </c>
      <c r="L4" s="81">
        <v>30</v>
      </c>
      <c r="M4" s="34" t="s">
        <v>52</v>
      </c>
      <c r="N4" s="35">
        <v>44200</v>
      </c>
      <c r="O4" s="25" t="s">
        <v>53</v>
      </c>
      <c r="P4" s="8">
        <v>44256</v>
      </c>
      <c r="Q4" s="6">
        <v>39</v>
      </c>
      <c r="R4" s="6" t="s">
        <v>54</v>
      </c>
      <c r="S4" s="6"/>
      <c r="T4" s="68">
        <v>44263</v>
      </c>
      <c r="U4" s="50" t="s">
        <v>45</v>
      </c>
      <c r="V4" s="50" t="s">
        <v>46</v>
      </c>
      <c r="W4" s="50" t="s">
        <v>47</v>
      </c>
      <c r="X4" s="69"/>
    </row>
    <row r="5" spans="1:24" s="14" customFormat="1" ht="51" x14ac:dyDescent="0.25">
      <c r="A5" s="24" t="s">
        <v>431</v>
      </c>
      <c r="B5" s="22" t="s">
        <v>575</v>
      </c>
      <c r="C5" s="11" t="s">
        <v>55</v>
      </c>
      <c r="D5" s="12" t="s">
        <v>56</v>
      </c>
      <c r="E5" s="11" t="s">
        <v>39</v>
      </c>
      <c r="F5" s="11" t="s">
        <v>449</v>
      </c>
      <c r="G5" s="12" t="s">
        <v>57</v>
      </c>
      <c r="H5" s="12" t="s">
        <v>31</v>
      </c>
      <c r="I5" s="12" t="s">
        <v>582</v>
      </c>
      <c r="J5" s="12" t="s">
        <v>588</v>
      </c>
      <c r="K5" s="12" t="s">
        <v>58</v>
      </c>
      <c r="L5" s="80">
        <v>30</v>
      </c>
      <c r="M5" s="31" t="s">
        <v>59</v>
      </c>
      <c r="N5" s="32">
        <v>44200</v>
      </c>
      <c r="O5" s="23" t="s">
        <v>60</v>
      </c>
      <c r="P5" s="13">
        <v>44210</v>
      </c>
      <c r="Q5" s="11">
        <v>7</v>
      </c>
      <c r="R5" s="11" t="s">
        <v>35</v>
      </c>
      <c r="S5" s="11"/>
      <c r="T5" s="18"/>
      <c r="U5" s="18" t="s">
        <v>61</v>
      </c>
      <c r="V5" s="18" t="s">
        <v>46</v>
      </c>
      <c r="W5" s="18" t="s">
        <v>47</v>
      </c>
      <c r="X5" s="28" t="s">
        <v>62</v>
      </c>
    </row>
    <row r="6" spans="1:24" s="14" customFormat="1" ht="153" x14ac:dyDescent="0.25">
      <c r="A6" s="20" t="s">
        <v>24</v>
      </c>
      <c r="B6" s="12" t="s">
        <v>25</v>
      </c>
      <c r="C6" s="11" t="s">
        <v>63</v>
      </c>
      <c r="D6" s="12" t="s">
        <v>64</v>
      </c>
      <c r="E6" s="11" t="s">
        <v>28</v>
      </c>
      <c r="F6" s="12" t="s">
        <v>29</v>
      </c>
      <c r="G6" s="12" t="s">
        <v>65</v>
      </c>
      <c r="H6" s="12" t="s">
        <v>436</v>
      </c>
      <c r="I6" s="12" t="s">
        <v>586</v>
      </c>
      <c r="J6" s="12" t="s">
        <v>588</v>
      </c>
      <c r="K6" s="12" t="s">
        <v>66</v>
      </c>
      <c r="L6" s="80">
        <v>30</v>
      </c>
      <c r="M6" s="31" t="s">
        <v>67</v>
      </c>
      <c r="N6" s="32">
        <v>44200</v>
      </c>
      <c r="O6" s="23"/>
      <c r="P6" s="13">
        <v>44215</v>
      </c>
      <c r="Q6" s="11">
        <v>8</v>
      </c>
      <c r="R6" s="11" t="s">
        <v>35</v>
      </c>
      <c r="S6" s="11" t="s">
        <v>68</v>
      </c>
      <c r="T6" s="18" t="s">
        <v>47</v>
      </c>
      <c r="U6" s="18" t="s">
        <v>47</v>
      </c>
      <c r="V6" s="18" t="s">
        <v>47</v>
      </c>
      <c r="W6" s="18" t="s">
        <v>47</v>
      </c>
      <c r="X6" s="28"/>
    </row>
    <row r="7" spans="1:24" s="14" customFormat="1" ht="51" x14ac:dyDescent="0.25">
      <c r="A7" s="20" t="s">
        <v>24</v>
      </c>
      <c r="B7" s="12" t="s">
        <v>25</v>
      </c>
      <c r="C7" s="11" t="s">
        <v>69</v>
      </c>
      <c r="D7" s="12" t="s">
        <v>70</v>
      </c>
      <c r="E7" s="11" t="s">
        <v>50</v>
      </c>
      <c r="F7" s="12" t="s">
        <v>29</v>
      </c>
      <c r="G7" s="12" t="s">
        <v>71</v>
      </c>
      <c r="H7" s="12" t="s">
        <v>31</v>
      </c>
      <c r="I7" s="12" t="s">
        <v>582</v>
      </c>
      <c r="J7" s="12" t="s">
        <v>588</v>
      </c>
      <c r="K7" s="12" t="s">
        <v>32</v>
      </c>
      <c r="L7" s="80">
        <v>30</v>
      </c>
      <c r="M7" s="31" t="s">
        <v>72</v>
      </c>
      <c r="N7" s="32">
        <v>44200</v>
      </c>
      <c r="O7" s="23" t="s">
        <v>73</v>
      </c>
      <c r="P7" s="13">
        <v>44210</v>
      </c>
      <c r="Q7" s="11">
        <v>7</v>
      </c>
      <c r="R7" s="11" t="s">
        <v>35</v>
      </c>
      <c r="S7" s="11"/>
      <c r="T7" s="18" t="s">
        <v>47</v>
      </c>
      <c r="U7" s="18" t="s">
        <v>47</v>
      </c>
      <c r="V7" s="18" t="s">
        <v>47</v>
      </c>
      <c r="W7" s="18" t="s">
        <v>47</v>
      </c>
      <c r="X7" s="28" t="s">
        <v>62</v>
      </c>
    </row>
    <row r="8" spans="1:24" s="14" customFormat="1" ht="89.25" x14ac:dyDescent="0.25">
      <c r="A8" s="20" t="s">
        <v>24</v>
      </c>
      <c r="B8" s="12" t="s">
        <v>25</v>
      </c>
      <c r="C8" s="11" t="s">
        <v>55</v>
      </c>
      <c r="D8" s="12" t="s">
        <v>74</v>
      </c>
      <c r="E8" s="11" t="s">
        <v>39</v>
      </c>
      <c r="F8" s="12" t="s">
        <v>29</v>
      </c>
      <c r="G8" s="12" t="s">
        <v>75</v>
      </c>
      <c r="H8" s="12" t="s">
        <v>31</v>
      </c>
      <c r="I8" s="12" t="s">
        <v>582</v>
      </c>
      <c r="J8" s="12" t="s">
        <v>588</v>
      </c>
      <c r="K8" s="12" t="s">
        <v>32</v>
      </c>
      <c r="L8" s="80">
        <v>30</v>
      </c>
      <c r="M8" s="31" t="s">
        <v>76</v>
      </c>
      <c r="N8" s="32">
        <v>44200</v>
      </c>
      <c r="O8" s="23" t="s">
        <v>77</v>
      </c>
      <c r="P8" s="13">
        <v>44221</v>
      </c>
      <c r="Q8" s="11">
        <v>14</v>
      </c>
      <c r="R8" s="11" t="s">
        <v>35</v>
      </c>
      <c r="S8" s="11"/>
      <c r="T8" s="17">
        <v>44223</v>
      </c>
      <c r="U8" s="18" t="s">
        <v>45</v>
      </c>
      <c r="V8" s="18" t="s">
        <v>46</v>
      </c>
      <c r="W8" s="18" t="s">
        <v>47</v>
      </c>
      <c r="X8" s="28"/>
    </row>
    <row r="9" spans="1:24" s="14" customFormat="1" ht="51" x14ac:dyDescent="0.25">
      <c r="A9" s="20" t="s">
        <v>24</v>
      </c>
      <c r="B9" s="12" t="s">
        <v>25</v>
      </c>
      <c r="C9" s="11" t="s">
        <v>78</v>
      </c>
      <c r="D9" s="12" t="s">
        <v>79</v>
      </c>
      <c r="E9" s="11" t="s">
        <v>28</v>
      </c>
      <c r="F9" s="12" t="s">
        <v>29</v>
      </c>
      <c r="G9" s="12" t="s">
        <v>80</v>
      </c>
      <c r="H9" s="12" t="s">
        <v>425</v>
      </c>
      <c r="I9" s="12" t="s">
        <v>582</v>
      </c>
      <c r="J9" s="12" t="s">
        <v>588</v>
      </c>
      <c r="K9" s="12" t="s">
        <v>81</v>
      </c>
      <c r="L9" s="80">
        <v>30</v>
      </c>
      <c r="M9" s="31" t="s">
        <v>82</v>
      </c>
      <c r="N9" s="32">
        <v>44201</v>
      </c>
      <c r="O9" s="23" t="s">
        <v>83</v>
      </c>
      <c r="P9" s="13">
        <v>44224</v>
      </c>
      <c r="Q9" s="11">
        <v>16</v>
      </c>
      <c r="R9" s="11" t="s">
        <v>35</v>
      </c>
      <c r="S9" s="11"/>
      <c r="T9" s="17">
        <v>44230</v>
      </c>
      <c r="U9" s="18" t="s">
        <v>45</v>
      </c>
      <c r="V9" s="18" t="s">
        <v>46</v>
      </c>
      <c r="W9" s="18" t="s">
        <v>47</v>
      </c>
      <c r="X9" s="28"/>
    </row>
    <row r="10" spans="1:24" s="14" customFormat="1" ht="51" x14ac:dyDescent="0.25">
      <c r="A10" s="20" t="s">
        <v>24</v>
      </c>
      <c r="B10" s="12" t="s">
        <v>25</v>
      </c>
      <c r="C10" s="11" t="s">
        <v>84</v>
      </c>
      <c r="D10" s="12" t="s">
        <v>85</v>
      </c>
      <c r="E10" s="11" t="s">
        <v>50</v>
      </c>
      <c r="F10" s="11" t="s">
        <v>86</v>
      </c>
      <c r="G10" s="12" t="s">
        <v>87</v>
      </c>
      <c r="H10" s="12" t="s">
        <v>31</v>
      </c>
      <c r="I10" s="12" t="s">
        <v>582</v>
      </c>
      <c r="J10" s="12" t="s">
        <v>588</v>
      </c>
      <c r="K10" s="12" t="s">
        <v>66</v>
      </c>
      <c r="L10" s="80">
        <v>30</v>
      </c>
      <c r="M10" s="31" t="s">
        <v>88</v>
      </c>
      <c r="N10" s="32">
        <v>44201</v>
      </c>
      <c r="O10" s="23" t="s">
        <v>89</v>
      </c>
      <c r="P10" s="13">
        <v>44211</v>
      </c>
      <c r="Q10" s="11">
        <v>7</v>
      </c>
      <c r="R10" s="11" t="s">
        <v>35</v>
      </c>
      <c r="S10" s="11"/>
      <c r="T10" s="18" t="s">
        <v>47</v>
      </c>
      <c r="U10" s="18" t="s">
        <v>47</v>
      </c>
      <c r="V10" s="18" t="s">
        <v>47</v>
      </c>
      <c r="W10" s="18" t="s">
        <v>47</v>
      </c>
      <c r="X10" s="28" t="s">
        <v>62</v>
      </c>
    </row>
    <row r="11" spans="1:24" s="9" customFormat="1" ht="63.75" hidden="1" x14ac:dyDescent="0.25">
      <c r="A11" s="21" t="s">
        <v>24</v>
      </c>
      <c r="B11" s="7" t="s">
        <v>25</v>
      </c>
      <c r="C11" s="6" t="s">
        <v>385</v>
      </c>
      <c r="D11" s="7" t="s">
        <v>90</v>
      </c>
      <c r="E11" s="6" t="s">
        <v>50</v>
      </c>
      <c r="F11" s="7" t="s">
        <v>29</v>
      </c>
      <c r="G11" s="7" t="s">
        <v>91</v>
      </c>
      <c r="H11" s="7" t="s">
        <v>425</v>
      </c>
      <c r="I11" s="7" t="s">
        <v>582</v>
      </c>
      <c r="J11" s="7" t="s">
        <v>588</v>
      </c>
      <c r="K11" s="7" t="s">
        <v>92</v>
      </c>
      <c r="L11" s="81">
        <v>20</v>
      </c>
      <c r="M11" s="34" t="s">
        <v>93</v>
      </c>
      <c r="N11" s="35">
        <v>44201</v>
      </c>
      <c r="O11" s="25" t="s">
        <v>94</v>
      </c>
      <c r="P11" s="8">
        <v>44244</v>
      </c>
      <c r="Q11" s="6">
        <v>30</v>
      </c>
      <c r="R11" s="6" t="s">
        <v>54</v>
      </c>
      <c r="S11" s="6"/>
      <c r="T11" s="50" t="s">
        <v>47</v>
      </c>
      <c r="U11" s="50" t="s">
        <v>47</v>
      </c>
      <c r="V11" s="50" t="s">
        <v>46</v>
      </c>
      <c r="W11" s="50" t="s">
        <v>47</v>
      </c>
      <c r="X11" s="69" t="s">
        <v>481</v>
      </c>
    </row>
    <row r="12" spans="1:24" s="14" customFormat="1" ht="63.75" x14ac:dyDescent="0.25">
      <c r="A12" s="20" t="s">
        <v>24</v>
      </c>
      <c r="B12" s="12" t="s">
        <v>25</v>
      </c>
      <c r="C12" s="11" t="s">
        <v>385</v>
      </c>
      <c r="D12" s="12" t="s">
        <v>90</v>
      </c>
      <c r="E12" s="11" t="s">
        <v>50</v>
      </c>
      <c r="F12" s="11" t="s">
        <v>40</v>
      </c>
      <c r="G12" s="12" t="s">
        <v>95</v>
      </c>
      <c r="H12" s="12" t="s">
        <v>578</v>
      </c>
      <c r="I12" s="12" t="s">
        <v>588</v>
      </c>
      <c r="J12" s="12" t="s">
        <v>588</v>
      </c>
      <c r="K12" s="12" t="s">
        <v>42</v>
      </c>
      <c r="L12" s="80">
        <v>30</v>
      </c>
      <c r="M12" s="31" t="s">
        <v>96</v>
      </c>
      <c r="N12" s="32">
        <v>44201</v>
      </c>
      <c r="O12" s="23" t="s">
        <v>97</v>
      </c>
      <c r="P12" s="13">
        <v>44215</v>
      </c>
      <c r="Q12" s="11">
        <v>9</v>
      </c>
      <c r="R12" s="11" t="s">
        <v>35</v>
      </c>
      <c r="S12" s="11"/>
      <c r="T12" s="18" t="s">
        <v>47</v>
      </c>
      <c r="U12" s="18" t="s">
        <v>47</v>
      </c>
      <c r="V12" s="18" t="s">
        <v>47</v>
      </c>
      <c r="W12" s="18" t="s">
        <v>47</v>
      </c>
      <c r="X12" s="28" t="s">
        <v>62</v>
      </c>
    </row>
    <row r="13" spans="1:24" s="14" customFormat="1" ht="51" x14ac:dyDescent="0.25">
      <c r="A13" s="20" t="s">
        <v>24</v>
      </c>
      <c r="B13" s="12" t="s">
        <v>25</v>
      </c>
      <c r="C13" s="11" t="s">
        <v>98</v>
      </c>
      <c r="D13" s="12" t="s">
        <v>99</v>
      </c>
      <c r="E13" s="11" t="s">
        <v>28</v>
      </c>
      <c r="F13" s="11" t="s">
        <v>29</v>
      </c>
      <c r="G13" s="12" t="s">
        <v>100</v>
      </c>
      <c r="H13" s="12" t="s">
        <v>437</v>
      </c>
      <c r="I13" s="11" t="s">
        <v>581</v>
      </c>
      <c r="J13" s="12" t="s">
        <v>588</v>
      </c>
      <c r="K13" s="12" t="s">
        <v>101</v>
      </c>
      <c r="L13" s="80">
        <v>30</v>
      </c>
      <c r="M13" s="31" t="s">
        <v>102</v>
      </c>
      <c r="N13" s="32">
        <v>44201</v>
      </c>
      <c r="O13" s="23"/>
      <c r="P13" s="13">
        <v>43842</v>
      </c>
      <c r="Q13" s="11">
        <v>4</v>
      </c>
      <c r="R13" s="11" t="s">
        <v>35</v>
      </c>
      <c r="S13" s="11" t="s">
        <v>103</v>
      </c>
      <c r="T13" s="18" t="s">
        <v>47</v>
      </c>
      <c r="U13" s="18" t="s">
        <v>47</v>
      </c>
      <c r="V13" s="18" t="s">
        <v>46</v>
      </c>
      <c r="W13" s="18" t="s">
        <v>47</v>
      </c>
      <c r="X13" s="28" t="s">
        <v>104</v>
      </c>
    </row>
    <row r="14" spans="1:24" s="14" customFormat="1" ht="51" x14ac:dyDescent="0.25">
      <c r="A14" s="20" t="s">
        <v>24</v>
      </c>
      <c r="B14" s="12" t="s">
        <v>25</v>
      </c>
      <c r="C14" s="11" t="s">
        <v>105</v>
      </c>
      <c r="D14" s="12" t="s">
        <v>106</v>
      </c>
      <c r="E14" s="11" t="s">
        <v>28</v>
      </c>
      <c r="F14" s="11" t="s">
        <v>107</v>
      </c>
      <c r="G14" s="12" t="s">
        <v>108</v>
      </c>
      <c r="H14" s="12" t="s">
        <v>31</v>
      </c>
      <c r="I14" s="12" t="s">
        <v>582</v>
      </c>
      <c r="J14" s="12" t="s">
        <v>588</v>
      </c>
      <c r="K14" s="12" t="s">
        <v>109</v>
      </c>
      <c r="L14" s="80">
        <v>30</v>
      </c>
      <c r="M14" s="31" t="s">
        <v>110</v>
      </c>
      <c r="N14" s="29">
        <v>44202</v>
      </c>
      <c r="O14" s="23" t="s">
        <v>111</v>
      </c>
      <c r="P14" s="13">
        <v>44221</v>
      </c>
      <c r="Q14" s="11">
        <v>12</v>
      </c>
      <c r="R14" s="11" t="s">
        <v>35</v>
      </c>
      <c r="S14" s="11"/>
      <c r="T14" s="17">
        <v>44223</v>
      </c>
      <c r="U14" s="18" t="s">
        <v>45</v>
      </c>
      <c r="V14" s="18" t="s">
        <v>46</v>
      </c>
      <c r="W14" s="18" t="s">
        <v>47</v>
      </c>
      <c r="X14" s="28"/>
    </row>
    <row r="15" spans="1:24" s="14" customFormat="1" ht="51" x14ac:dyDescent="0.25">
      <c r="A15" s="20" t="s">
        <v>24</v>
      </c>
      <c r="B15" s="12" t="s">
        <v>25</v>
      </c>
      <c r="C15" s="11" t="s">
        <v>113</v>
      </c>
      <c r="D15" s="12" t="s">
        <v>114</v>
      </c>
      <c r="E15" s="11" t="s">
        <v>39</v>
      </c>
      <c r="F15" s="11" t="s">
        <v>29</v>
      </c>
      <c r="G15" s="12" t="s">
        <v>115</v>
      </c>
      <c r="H15" s="12" t="s">
        <v>425</v>
      </c>
      <c r="I15" s="12" t="s">
        <v>582</v>
      </c>
      <c r="J15" s="12" t="s">
        <v>588</v>
      </c>
      <c r="K15" s="12" t="s">
        <v>42</v>
      </c>
      <c r="L15" s="80">
        <v>30</v>
      </c>
      <c r="M15" s="31" t="s">
        <v>116</v>
      </c>
      <c r="N15" s="29">
        <v>44202</v>
      </c>
      <c r="O15" s="23" t="s">
        <v>443</v>
      </c>
      <c r="P15" s="13">
        <v>44231</v>
      </c>
      <c r="Q15" s="11">
        <v>20</v>
      </c>
      <c r="R15" s="11" t="s">
        <v>35</v>
      </c>
      <c r="S15" s="11"/>
      <c r="T15" s="18" t="s">
        <v>47</v>
      </c>
      <c r="U15" s="18" t="s">
        <v>47</v>
      </c>
      <c r="V15" s="18" t="s">
        <v>46</v>
      </c>
      <c r="W15" s="18" t="s">
        <v>47</v>
      </c>
      <c r="X15" s="28" t="s">
        <v>104</v>
      </c>
    </row>
    <row r="16" spans="1:24" s="14" customFormat="1" ht="51" x14ac:dyDescent="0.25">
      <c r="A16" s="20" t="s">
        <v>24</v>
      </c>
      <c r="B16" s="12" t="s">
        <v>25</v>
      </c>
      <c r="C16" s="11" t="s">
        <v>112</v>
      </c>
      <c r="D16" s="12" t="s">
        <v>117</v>
      </c>
      <c r="E16" s="11" t="s">
        <v>28</v>
      </c>
      <c r="F16" s="11" t="s">
        <v>29</v>
      </c>
      <c r="G16" s="12" t="s">
        <v>118</v>
      </c>
      <c r="H16" s="12" t="s">
        <v>437</v>
      </c>
      <c r="I16" s="11" t="s">
        <v>581</v>
      </c>
      <c r="J16" s="12" t="s">
        <v>588</v>
      </c>
      <c r="K16" s="12" t="s">
        <v>92</v>
      </c>
      <c r="L16" s="80">
        <v>20</v>
      </c>
      <c r="M16" s="31" t="s">
        <v>119</v>
      </c>
      <c r="N16" s="29">
        <v>44202</v>
      </c>
      <c r="O16" s="23"/>
      <c r="P16" s="13">
        <v>44218</v>
      </c>
      <c r="Q16" s="11">
        <v>11</v>
      </c>
      <c r="R16" s="11" t="s">
        <v>35</v>
      </c>
      <c r="S16" s="11" t="s">
        <v>444</v>
      </c>
      <c r="T16" s="18" t="s">
        <v>47</v>
      </c>
      <c r="U16" s="18" t="s">
        <v>47</v>
      </c>
      <c r="V16" s="18" t="s">
        <v>46</v>
      </c>
      <c r="W16" s="18" t="s">
        <v>47</v>
      </c>
      <c r="X16" s="28" t="s">
        <v>104</v>
      </c>
    </row>
    <row r="17" spans="1:24" s="14" customFormat="1" ht="63.75" x14ac:dyDescent="0.25">
      <c r="A17" s="20" t="s">
        <v>24</v>
      </c>
      <c r="B17" s="12" t="s">
        <v>25</v>
      </c>
      <c r="C17" s="11" t="s">
        <v>429</v>
      </c>
      <c r="D17" s="12" t="s">
        <v>120</v>
      </c>
      <c r="E17" s="11" t="s">
        <v>50</v>
      </c>
      <c r="F17" s="11" t="s">
        <v>29</v>
      </c>
      <c r="G17" s="12" t="s">
        <v>121</v>
      </c>
      <c r="H17" s="12" t="s">
        <v>437</v>
      </c>
      <c r="I17" s="11" t="s">
        <v>581</v>
      </c>
      <c r="J17" s="12" t="s">
        <v>588</v>
      </c>
      <c r="K17" s="12" t="s">
        <v>92</v>
      </c>
      <c r="L17" s="80">
        <v>20</v>
      </c>
      <c r="M17" s="31" t="s">
        <v>122</v>
      </c>
      <c r="N17" s="29">
        <v>44202</v>
      </c>
      <c r="O17" s="23" t="s">
        <v>445</v>
      </c>
      <c r="P17" s="13">
        <v>44215</v>
      </c>
      <c r="Q17" s="11">
        <v>8</v>
      </c>
      <c r="R17" s="11" t="s">
        <v>35</v>
      </c>
      <c r="S17" s="11"/>
      <c r="T17" s="18" t="s">
        <v>47</v>
      </c>
      <c r="U17" s="18" t="s">
        <v>47</v>
      </c>
      <c r="V17" s="18" t="s">
        <v>46</v>
      </c>
      <c r="W17" s="18" t="s">
        <v>47</v>
      </c>
      <c r="X17" s="28" t="s">
        <v>104</v>
      </c>
    </row>
    <row r="18" spans="1:24" s="14" customFormat="1" ht="51" x14ac:dyDescent="0.25">
      <c r="A18" s="20" t="s">
        <v>24</v>
      </c>
      <c r="B18" s="12" t="s">
        <v>25</v>
      </c>
      <c r="C18" s="11" t="s">
        <v>78</v>
      </c>
      <c r="D18" s="12" t="s">
        <v>124</v>
      </c>
      <c r="E18" s="11" t="s">
        <v>28</v>
      </c>
      <c r="F18" s="11" t="s">
        <v>29</v>
      </c>
      <c r="G18" s="12" t="s">
        <v>125</v>
      </c>
      <c r="H18" s="12" t="s">
        <v>436</v>
      </c>
      <c r="I18" s="11" t="s">
        <v>586</v>
      </c>
      <c r="J18" s="11" t="s">
        <v>588</v>
      </c>
      <c r="K18" s="12" t="s">
        <v>101</v>
      </c>
      <c r="L18" s="80">
        <v>30</v>
      </c>
      <c r="M18" s="31" t="s">
        <v>126</v>
      </c>
      <c r="N18" s="29">
        <v>44203</v>
      </c>
      <c r="O18" s="23"/>
      <c r="P18" s="13">
        <v>44223</v>
      </c>
      <c r="Q18" s="11">
        <v>13</v>
      </c>
      <c r="R18" s="11" t="s">
        <v>35</v>
      </c>
      <c r="S18" s="11" t="s">
        <v>446</v>
      </c>
      <c r="T18" s="18" t="s">
        <v>47</v>
      </c>
      <c r="U18" s="18" t="s">
        <v>47</v>
      </c>
      <c r="V18" s="18" t="s">
        <v>46</v>
      </c>
      <c r="W18" s="18" t="s">
        <v>47</v>
      </c>
      <c r="X18" s="28" t="s">
        <v>447</v>
      </c>
    </row>
    <row r="19" spans="1:24" s="14" customFormat="1" ht="51" x14ac:dyDescent="0.25">
      <c r="A19" s="20" t="s">
        <v>24</v>
      </c>
      <c r="B19" s="12" t="s">
        <v>25</v>
      </c>
      <c r="C19" s="11" t="s">
        <v>251</v>
      </c>
      <c r="D19" s="12" t="s">
        <v>127</v>
      </c>
      <c r="E19" s="14" t="s">
        <v>28</v>
      </c>
      <c r="F19" s="11" t="s">
        <v>449</v>
      </c>
      <c r="G19" s="12" t="s">
        <v>128</v>
      </c>
      <c r="H19" s="12" t="s">
        <v>425</v>
      </c>
      <c r="I19" s="12" t="s">
        <v>582</v>
      </c>
      <c r="J19" s="12" t="s">
        <v>588</v>
      </c>
      <c r="K19" s="12" t="s">
        <v>109</v>
      </c>
      <c r="L19" s="80">
        <v>30</v>
      </c>
      <c r="M19" s="31" t="s">
        <v>129</v>
      </c>
      <c r="N19" s="29">
        <v>44203</v>
      </c>
      <c r="O19" s="23" t="s">
        <v>448</v>
      </c>
      <c r="P19" s="13">
        <v>44235</v>
      </c>
      <c r="Q19" s="11">
        <v>21</v>
      </c>
      <c r="R19" s="11" t="s">
        <v>35</v>
      </c>
      <c r="S19" s="11"/>
      <c r="T19" s="18" t="s">
        <v>47</v>
      </c>
      <c r="U19" s="18" t="s">
        <v>47</v>
      </c>
      <c r="V19" s="18" t="s">
        <v>47</v>
      </c>
      <c r="W19" s="18" t="s">
        <v>47</v>
      </c>
      <c r="X19" s="28" t="s">
        <v>455</v>
      </c>
    </row>
    <row r="20" spans="1:24" s="14" customFormat="1" ht="51" x14ac:dyDescent="0.25">
      <c r="A20" s="20" t="s">
        <v>24</v>
      </c>
      <c r="B20" s="12" t="s">
        <v>25</v>
      </c>
      <c r="C20" s="11" t="s">
        <v>428</v>
      </c>
      <c r="D20" s="12" t="s">
        <v>130</v>
      </c>
      <c r="E20" s="11" t="s">
        <v>435</v>
      </c>
      <c r="F20" s="11" t="s">
        <v>29</v>
      </c>
      <c r="G20" s="12" t="s">
        <v>131</v>
      </c>
      <c r="H20" s="12" t="s">
        <v>437</v>
      </c>
      <c r="I20" s="11" t="s">
        <v>581</v>
      </c>
      <c r="J20" s="12" t="s">
        <v>588</v>
      </c>
      <c r="K20" s="12" t="s">
        <v>92</v>
      </c>
      <c r="L20" s="80">
        <v>20</v>
      </c>
      <c r="M20" s="31" t="s">
        <v>132</v>
      </c>
      <c r="N20" s="29">
        <v>44203</v>
      </c>
      <c r="O20" s="23"/>
      <c r="P20" s="13">
        <v>43852</v>
      </c>
      <c r="Q20" s="11">
        <v>10</v>
      </c>
      <c r="R20" s="11" t="s">
        <v>35</v>
      </c>
      <c r="S20" s="11"/>
      <c r="T20" s="18" t="s">
        <v>47</v>
      </c>
      <c r="U20" s="18" t="s">
        <v>47</v>
      </c>
      <c r="V20" s="18" t="s">
        <v>46</v>
      </c>
      <c r="W20" s="18" t="s">
        <v>47</v>
      </c>
      <c r="X20" s="28" t="s">
        <v>450</v>
      </c>
    </row>
    <row r="21" spans="1:24" s="14" customFormat="1" ht="76.5" x14ac:dyDescent="0.25">
      <c r="A21" s="20" t="s">
        <v>24</v>
      </c>
      <c r="B21" s="12" t="s">
        <v>25</v>
      </c>
      <c r="C21" s="11" t="s">
        <v>428</v>
      </c>
      <c r="D21" s="12" t="s">
        <v>133</v>
      </c>
      <c r="E21" s="11" t="s">
        <v>28</v>
      </c>
      <c r="F21" s="11" t="s">
        <v>29</v>
      </c>
      <c r="G21" s="12" t="s">
        <v>134</v>
      </c>
      <c r="H21" s="12" t="s">
        <v>31</v>
      </c>
      <c r="I21" s="12" t="s">
        <v>582</v>
      </c>
      <c r="J21" s="12" t="s">
        <v>588</v>
      </c>
      <c r="K21" s="12" t="s">
        <v>32</v>
      </c>
      <c r="L21" s="80">
        <v>30</v>
      </c>
      <c r="M21" s="31" t="s">
        <v>135</v>
      </c>
      <c r="N21" s="29">
        <v>44203</v>
      </c>
      <c r="O21" s="23" t="s">
        <v>451</v>
      </c>
      <c r="P21" s="13">
        <v>44221</v>
      </c>
      <c r="Q21" s="11">
        <v>11</v>
      </c>
      <c r="R21" s="11" t="s">
        <v>35</v>
      </c>
      <c r="S21" s="11"/>
      <c r="T21" s="17">
        <v>44223</v>
      </c>
      <c r="U21" s="18" t="s">
        <v>45</v>
      </c>
      <c r="V21" s="18" t="s">
        <v>46</v>
      </c>
      <c r="W21" s="18" t="s">
        <v>47</v>
      </c>
      <c r="X21" s="28"/>
    </row>
    <row r="22" spans="1:24" s="14" customFormat="1" ht="102" x14ac:dyDescent="0.25">
      <c r="A22" s="20" t="s">
        <v>24</v>
      </c>
      <c r="B22" s="12" t="s">
        <v>25</v>
      </c>
      <c r="C22" s="11" t="s">
        <v>428</v>
      </c>
      <c r="D22" s="12" t="s">
        <v>136</v>
      </c>
      <c r="E22" s="11" t="s">
        <v>28</v>
      </c>
      <c r="F22" s="11" t="s">
        <v>29</v>
      </c>
      <c r="G22" s="12" t="s">
        <v>137</v>
      </c>
      <c r="H22" s="12" t="s">
        <v>579</v>
      </c>
      <c r="I22" s="12" t="s">
        <v>584</v>
      </c>
      <c r="J22" s="11" t="s">
        <v>587</v>
      </c>
      <c r="K22" s="12" t="s">
        <v>92</v>
      </c>
      <c r="L22" s="80">
        <v>20</v>
      </c>
      <c r="M22" s="31" t="s">
        <v>138</v>
      </c>
      <c r="N22" s="29">
        <v>44203</v>
      </c>
      <c r="O22" s="23"/>
      <c r="P22" s="13">
        <v>44209</v>
      </c>
      <c r="Q22" s="11">
        <v>3</v>
      </c>
      <c r="R22" s="11" t="s">
        <v>35</v>
      </c>
      <c r="S22" s="11" t="s">
        <v>452</v>
      </c>
      <c r="T22" s="18" t="s">
        <v>47</v>
      </c>
      <c r="U22" s="18" t="s">
        <v>47</v>
      </c>
      <c r="V22" s="18" t="s">
        <v>46</v>
      </c>
      <c r="W22" s="18" t="s">
        <v>47</v>
      </c>
      <c r="X22" s="28"/>
    </row>
    <row r="23" spans="1:24" s="14" customFormat="1" ht="102" x14ac:dyDescent="0.25">
      <c r="A23" s="20" t="s">
        <v>24</v>
      </c>
      <c r="B23" s="12" t="s">
        <v>25</v>
      </c>
      <c r="C23" s="11" t="s">
        <v>84</v>
      </c>
      <c r="D23" s="12" t="s">
        <v>139</v>
      </c>
      <c r="E23" s="11" t="s">
        <v>50</v>
      </c>
      <c r="F23" s="11" t="s">
        <v>29</v>
      </c>
      <c r="G23" s="12" t="s">
        <v>140</v>
      </c>
      <c r="H23" s="12" t="s">
        <v>425</v>
      </c>
      <c r="I23" s="12" t="s">
        <v>582</v>
      </c>
      <c r="J23" s="12" t="s">
        <v>588</v>
      </c>
      <c r="K23" s="12" t="s">
        <v>42</v>
      </c>
      <c r="L23" s="80">
        <v>30</v>
      </c>
      <c r="M23" s="31" t="s">
        <v>141</v>
      </c>
      <c r="N23" s="29">
        <v>44204</v>
      </c>
      <c r="O23" s="23" t="s">
        <v>453</v>
      </c>
      <c r="P23" s="13">
        <v>44231</v>
      </c>
      <c r="Q23" s="11">
        <v>18</v>
      </c>
      <c r="R23" s="11" t="s">
        <v>35</v>
      </c>
      <c r="S23" s="11" t="s">
        <v>454</v>
      </c>
      <c r="T23" s="18" t="s">
        <v>47</v>
      </c>
      <c r="U23" s="18" t="s">
        <v>45</v>
      </c>
      <c r="V23" s="18" t="s">
        <v>46</v>
      </c>
      <c r="W23" s="18" t="s">
        <v>47</v>
      </c>
      <c r="X23" s="28" t="s">
        <v>456</v>
      </c>
    </row>
    <row r="24" spans="1:24" s="14" customFormat="1" ht="51" x14ac:dyDescent="0.25">
      <c r="A24" s="20" t="s">
        <v>24</v>
      </c>
      <c r="B24" s="12" t="s">
        <v>25</v>
      </c>
      <c r="C24" s="11" t="s">
        <v>321</v>
      </c>
      <c r="D24" s="12" t="s">
        <v>142</v>
      </c>
      <c r="E24" s="11" t="s">
        <v>28</v>
      </c>
      <c r="F24" s="11" t="s">
        <v>40</v>
      </c>
      <c r="G24" s="12" t="s">
        <v>143</v>
      </c>
      <c r="H24" s="12" t="s">
        <v>578</v>
      </c>
      <c r="I24" s="12" t="s">
        <v>588</v>
      </c>
      <c r="J24" s="12" t="s">
        <v>588</v>
      </c>
      <c r="K24" s="12" t="s">
        <v>42</v>
      </c>
      <c r="L24" s="80">
        <v>30</v>
      </c>
      <c r="M24" s="31" t="s">
        <v>144</v>
      </c>
      <c r="N24" s="29">
        <v>44204</v>
      </c>
      <c r="O24" s="23" t="s">
        <v>457</v>
      </c>
      <c r="P24" s="13">
        <v>44235</v>
      </c>
      <c r="Q24" s="11">
        <v>20</v>
      </c>
      <c r="R24" s="11" t="s">
        <v>35</v>
      </c>
      <c r="S24" s="11"/>
      <c r="T24" s="18" t="s">
        <v>47</v>
      </c>
      <c r="U24" s="18" t="s">
        <v>47</v>
      </c>
      <c r="V24" s="18" t="s">
        <v>46</v>
      </c>
      <c r="W24" s="18" t="s">
        <v>47</v>
      </c>
      <c r="X24" s="28" t="s">
        <v>458</v>
      </c>
    </row>
    <row r="25" spans="1:24" s="14" customFormat="1" ht="62.25" customHeight="1" x14ac:dyDescent="0.25">
      <c r="A25" s="20" t="s">
        <v>24</v>
      </c>
      <c r="B25" s="12" t="s">
        <v>25</v>
      </c>
      <c r="C25" s="18" t="s">
        <v>438</v>
      </c>
      <c r="D25" s="12" t="s">
        <v>145</v>
      </c>
      <c r="E25" s="11" t="s">
        <v>435</v>
      </c>
      <c r="F25" s="11" t="s">
        <v>40</v>
      </c>
      <c r="G25" s="12" t="s">
        <v>146</v>
      </c>
      <c r="H25" s="12" t="s">
        <v>425</v>
      </c>
      <c r="I25" s="12" t="s">
        <v>582</v>
      </c>
      <c r="J25" s="12" t="s">
        <v>588</v>
      </c>
      <c r="K25" s="12" t="s">
        <v>42</v>
      </c>
      <c r="L25" s="80">
        <v>30</v>
      </c>
      <c r="M25" s="31" t="s">
        <v>147</v>
      </c>
      <c r="N25" s="29">
        <v>44204</v>
      </c>
      <c r="O25" s="23" t="s">
        <v>459</v>
      </c>
      <c r="P25" s="13">
        <v>44231</v>
      </c>
      <c r="Q25" s="11">
        <v>18</v>
      </c>
      <c r="R25" s="11" t="s">
        <v>35</v>
      </c>
      <c r="S25" s="11"/>
      <c r="T25" s="18" t="s">
        <v>47</v>
      </c>
      <c r="U25" s="18" t="s">
        <v>47</v>
      </c>
      <c r="V25" s="18" t="s">
        <v>46</v>
      </c>
      <c r="W25" s="18" t="s">
        <v>47</v>
      </c>
      <c r="X25" s="28" t="s">
        <v>460</v>
      </c>
    </row>
    <row r="26" spans="1:24" s="14" customFormat="1" ht="51" x14ac:dyDescent="0.25">
      <c r="A26" s="20" t="s">
        <v>24</v>
      </c>
      <c r="B26" s="12" t="s">
        <v>25</v>
      </c>
      <c r="C26" s="11" t="s">
        <v>462</v>
      </c>
      <c r="D26" s="12" t="s">
        <v>148</v>
      </c>
      <c r="E26" s="11" t="s">
        <v>28</v>
      </c>
      <c r="F26" s="11" t="s">
        <v>29</v>
      </c>
      <c r="G26" s="12" t="s">
        <v>149</v>
      </c>
      <c r="H26" s="12" t="s">
        <v>437</v>
      </c>
      <c r="I26" s="11" t="s">
        <v>581</v>
      </c>
      <c r="J26" s="12" t="s">
        <v>588</v>
      </c>
      <c r="K26" s="12" t="s">
        <v>92</v>
      </c>
      <c r="L26" s="80">
        <v>20</v>
      </c>
      <c r="M26" s="31" t="s">
        <v>150</v>
      </c>
      <c r="N26" s="29">
        <v>44204</v>
      </c>
      <c r="O26" s="23"/>
      <c r="P26" s="13">
        <v>44208</v>
      </c>
      <c r="Q26" s="11">
        <v>1</v>
      </c>
      <c r="R26" s="11" t="s">
        <v>35</v>
      </c>
      <c r="S26" s="11" t="s">
        <v>461</v>
      </c>
      <c r="T26" s="18" t="s">
        <v>47</v>
      </c>
      <c r="U26" s="18" t="s">
        <v>47</v>
      </c>
      <c r="V26" s="18" t="s">
        <v>46</v>
      </c>
      <c r="W26" s="18" t="s">
        <v>47</v>
      </c>
      <c r="X26" s="28" t="s">
        <v>463</v>
      </c>
    </row>
    <row r="27" spans="1:24" s="14" customFormat="1" ht="51" x14ac:dyDescent="0.25">
      <c r="A27" s="20" t="s">
        <v>24</v>
      </c>
      <c r="B27" s="12" t="s">
        <v>25</v>
      </c>
      <c r="C27" s="11" t="s">
        <v>105</v>
      </c>
      <c r="D27" s="12" t="s">
        <v>151</v>
      </c>
      <c r="E27" s="11" t="s">
        <v>50</v>
      </c>
      <c r="F27" s="11" t="s">
        <v>107</v>
      </c>
      <c r="G27" s="12" t="s">
        <v>152</v>
      </c>
      <c r="H27" s="12" t="s">
        <v>425</v>
      </c>
      <c r="I27" s="12" t="s">
        <v>582</v>
      </c>
      <c r="J27" s="12" t="s">
        <v>588</v>
      </c>
      <c r="K27" s="12" t="s">
        <v>32</v>
      </c>
      <c r="L27" s="80">
        <v>30</v>
      </c>
      <c r="M27" s="31" t="s">
        <v>153</v>
      </c>
      <c r="N27" s="29">
        <v>44204</v>
      </c>
      <c r="O27" s="23" t="s">
        <v>464</v>
      </c>
      <c r="P27" s="13">
        <v>44235</v>
      </c>
      <c r="Q27" s="11">
        <v>20</v>
      </c>
      <c r="R27" s="11" t="s">
        <v>35</v>
      </c>
      <c r="S27" s="11"/>
      <c r="T27" s="18" t="s">
        <v>47</v>
      </c>
      <c r="U27" s="18" t="s">
        <v>47</v>
      </c>
      <c r="V27" s="18" t="s">
        <v>46</v>
      </c>
      <c r="W27" s="18" t="s">
        <v>47</v>
      </c>
      <c r="X27" s="28" t="s">
        <v>465</v>
      </c>
    </row>
    <row r="28" spans="1:24" s="14" customFormat="1" ht="114.75" x14ac:dyDescent="0.25">
      <c r="A28" s="20" t="s">
        <v>24</v>
      </c>
      <c r="B28" s="12" t="s">
        <v>25</v>
      </c>
      <c r="C28" s="11" t="s">
        <v>251</v>
      </c>
      <c r="D28" s="12" t="s">
        <v>154</v>
      </c>
      <c r="E28" s="11" t="s">
        <v>50</v>
      </c>
      <c r="F28" s="11" t="s">
        <v>107</v>
      </c>
      <c r="G28" s="12" t="s">
        <v>155</v>
      </c>
      <c r="H28" s="12" t="s">
        <v>425</v>
      </c>
      <c r="I28" s="12" t="s">
        <v>582</v>
      </c>
      <c r="J28" s="12" t="s">
        <v>588</v>
      </c>
      <c r="K28" s="12" t="s">
        <v>101</v>
      </c>
      <c r="L28" s="80">
        <v>30</v>
      </c>
      <c r="M28" s="31" t="s">
        <v>156</v>
      </c>
      <c r="N28" s="29">
        <v>44208</v>
      </c>
      <c r="O28" s="23" t="s">
        <v>466</v>
      </c>
      <c r="P28" s="13">
        <v>44232</v>
      </c>
      <c r="Q28" s="11">
        <v>15</v>
      </c>
      <c r="R28" s="11" t="s">
        <v>35</v>
      </c>
      <c r="S28" s="11"/>
      <c r="T28" s="18" t="s">
        <v>47</v>
      </c>
      <c r="U28" s="18" t="s">
        <v>47</v>
      </c>
      <c r="V28" s="18" t="s">
        <v>46</v>
      </c>
      <c r="W28" s="18" t="s">
        <v>47</v>
      </c>
      <c r="X28" s="28" t="s">
        <v>467</v>
      </c>
    </row>
    <row r="29" spans="1:24" s="14" customFormat="1" ht="51" x14ac:dyDescent="0.25">
      <c r="A29" s="20" t="s">
        <v>24</v>
      </c>
      <c r="B29" s="12" t="s">
        <v>25</v>
      </c>
      <c r="C29" s="18" t="s">
        <v>438</v>
      </c>
      <c r="D29" s="12" t="s">
        <v>157</v>
      </c>
      <c r="E29" s="11" t="s">
        <v>50</v>
      </c>
      <c r="F29" s="11" t="s">
        <v>107</v>
      </c>
      <c r="G29" s="12" t="s">
        <v>158</v>
      </c>
      <c r="H29" s="12" t="s">
        <v>425</v>
      </c>
      <c r="I29" s="12" t="s">
        <v>582</v>
      </c>
      <c r="J29" s="12" t="s">
        <v>588</v>
      </c>
      <c r="K29" s="12" t="s">
        <v>42</v>
      </c>
      <c r="L29" s="80">
        <v>30</v>
      </c>
      <c r="M29" s="31" t="s">
        <v>159</v>
      </c>
      <c r="N29" s="29">
        <v>44208</v>
      </c>
      <c r="O29" s="23" t="s">
        <v>468</v>
      </c>
      <c r="P29" s="13">
        <v>44224</v>
      </c>
      <c r="Q29" s="11">
        <v>12</v>
      </c>
      <c r="R29" s="11" t="s">
        <v>35</v>
      </c>
      <c r="S29" s="11"/>
      <c r="T29" s="17">
        <v>44230</v>
      </c>
      <c r="U29" s="18" t="s">
        <v>45</v>
      </c>
      <c r="V29" s="17">
        <v>44224</v>
      </c>
      <c r="W29" s="18" t="s">
        <v>47</v>
      </c>
      <c r="X29" s="28"/>
    </row>
    <row r="30" spans="1:24" s="46" customFormat="1" ht="63.75" hidden="1" x14ac:dyDescent="0.25">
      <c r="A30" s="40" t="s">
        <v>24</v>
      </c>
      <c r="B30" s="41" t="s">
        <v>25</v>
      </c>
      <c r="C30" s="42" t="s">
        <v>78</v>
      </c>
      <c r="D30" s="41" t="s">
        <v>160</v>
      </c>
      <c r="E30" s="42" t="s">
        <v>435</v>
      </c>
      <c r="F30" s="42" t="s">
        <v>29</v>
      </c>
      <c r="G30" s="41" t="s">
        <v>161</v>
      </c>
      <c r="H30" s="41" t="s">
        <v>31</v>
      </c>
      <c r="I30" s="42" t="s">
        <v>582</v>
      </c>
      <c r="J30" s="42" t="s">
        <v>588</v>
      </c>
      <c r="K30" s="41" t="s">
        <v>92</v>
      </c>
      <c r="L30" s="82">
        <v>20</v>
      </c>
      <c r="M30" s="43" t="s">
        <v>162</v>
      </c>
      <c r="N30" s="44">
        <v>44208</v>
      </c>
      <c r="O30" s="45"/>
      <c r="P30" s="42"/>
      <c r="Q30" s="42"/>
      <c r="R30" s="42" t="s">
        <v>470</v>
      </c>
      <c r="S30" s="42"/>
      <c r="T30" s="57"/>
      <c r="U30" s="57"/>
      <c r="V30" s="57"/>
      <c r="W30" s="57"/>
      <c r="X30" s="70"/>
    </row>
    <row r="31" spans="1:24" s="14" customFormat="1" ht="63.75" x14ac:dyDescent="0.25">
      <c r="A31" s="20" t="s">
        <v>24</v>
      </c>
      <c r="B31" s="12" t="s">
        <v>25</v>
      </c>
      <c r="C31" s="11" t="s">
        <v>428</v>
      </c>
      <c r="D31" s="12" t="s">
        <v>160</v>
      </c>
      <c r="E31" s="11" t="s">
        <v>435</v>
      </c>
      <c r="F31" s="11" t="s">
        <v>86</v>
      </c>
      <c r="G31" s="12" t="s">
        <v>163</v>
      </c>
      <c r="H31" s="12" t="s">
        <v>31</v>
      </c>
      <c r="I31" s="12" t="s">
        <v>582</v>
      </c>
      <c r="J31" s="12" t="s">
        <v>588</v>
      </c>
      <c r="K31" s="12" t="s">
        <v>42</v>
      </c>
      <c r="L31" s="80">
        <v>30</v>
      </c>
      <c r="M31" s="31" t="s">
        <v>164</v>
      </c>
      <c r="N31" s="29">
        <v>44208</v>
      </c>
      <c r="O31" s="23" t="s">
        <v>471</v>
      </c>
      <c r="P31" s="13">
        <v>44211</v>
      </c>
      <c r="Q31" s="11">
        <v>3</v>
      </c>
      <c r="R31" s="11" t="s">
        <v>35</v>
      </c>
      <c r="S31" s="11"/>
      <c r="T31" s="18" t="s">
        <v>47</v>
      </c>
      <c r="U31" s="18" t="s">
        <v>47</v>
      </c>
      <c r="V31" s="18" t="s">
        <v>46</v>
      </c>
      <c r="W31" s="18" t="s">
        <v>47</v>
      </c>
      <c r="X31" s="28" t="s">
        <v>472</v>
      </c>
    </row>
    <row r="32" spans="1:24" s="14" customFormat="1" ht="51" x14ac:dyDescent="0.25">
      <c r="A32" s="20" t="s">
        <v>24</v>
      </c>
      <c r="B32" s="12" t="s">
        <v>25</v>
      </c>
      <c r="C32" s="11" t="s">
        <v>321</v>
      </c>
      <c r="D32" s="12" t="s">
        <v>165</v>
      </c>
      <c r="E32" s="11" t="s">
        <v>50</v>
      </c>
      <c r="F32" s="11" t="s">
        <v>29</v>
      </c>
      <c r="G32" s="12" t="s">
        <v>166</v>
      </c>
      <c r="H32" s="12" t="s">
        <v>31</v>
      </c>
      <c r="I32" s="12" t="s">
        <v>582</v>
      </c>
      <c r="J32" s="12" t="s">
        <v>588</v>
      </c>
      <c r="K32" s="12" t="s">
        <v>32</v>
      </c>
      <c r="L32" s="80">
        <v>30</v>
      </c>
      <c r="M32" s="31" t="s">
        <v>167</v>
      </c>
      <c r="N32" s="29">
        <v>44208</v>
      </c>
      <c r="O32" s="23" t="s">
        <v>473</v>
      </c>
      <c r="P32" s="13">
        <v>44229</v>
      </c>
      <c r="Q32" s="11">
        <v>15</v>
      </c>
      <c r="R32" s="11" t="s">
        <v>35</v>
      </c>
      <c r="S32" s="11"/>
      <c r="T32" s="17">
        <v>44229</v>
      </c>
      <c r="U32" s="18" t="s">
        <v>45</v>
      </c>
      <c r="V32" s="18" t="s">
        <v>46</v>
      </c>
      <c r="W32" s="18" t="s">
        <v>47</v>
      </c>
      <c r="X32" s="28"/>
    </row>
    <row r="33" spans="1:24" s="14" customFormat="1" ht="51" x14ac:dyDescent="0.25">
      <c r="A33" s="20" t="s">
        <v>24</v>
      </c>
      <c r="B33" s="12" t="s">
        <v>25</v>
      </c>
      <c r="C33" s="11" t="s">
        <v>385</v>
      </c>
      <c r="D33" s="12" t="s">
        <v>168</v>
      </c>
      <c r="E33" s="11" t="s">
        <v>39</v>
      </c>
      <c r="F33" s="11" t="s">
        <v>469</v>
      </c>
      <c r="G33" s="12" t="s">
        <v>169</v>
      </c>
      <c r="H33" s="12" t="s">
        <v>425</v>
      </c>
      <c r="I33" s="12" t="s">
        <v>582</v>
      </c>
      <c r="J33" s="12" t="s">
        <v>588</v>
      </c>
      <c r="K33" s="12" t="s">
        <v>42</v>
      </c>
      <c r="L33" s="80">
        <v>30</v>
      </c>
      <c r="M33" s="31" t="s">
        <v>170</v>
      </c>
      <c r="N33" s="29">
        <v>44208</v>
      </c>
      <c r="O33" s="23" t="s">
        <v>474</v>
      </c>
      <c r="P33" s="13">
        <v>44235</v>
      </c>
      <c r="Q33" s="11">
        <v>19</v>
      </c>
      <c r="R33" s="11" t="s">
        <v>35</v>
      </c>
      <c r="S33" s="11"/>
      <c r="T33" s="18" t="s">
        <v>47</v>
      </c>
      <c r="U33" s="18" t="s">
        <v>47</v>
      </c>
      <c r="V33" s="18" t="s">
        <v>46</v>
      </c>
      <c r="W33" s="18" t="s">
        <v>47</v>
      </c>
      <c r="X33" s="28" t="s">
        <v>472</v>
      </c>
    </row>
    <row r="34" spans="1:24" s="14" customFormat="1" ht="102" x14ac:dyDescent="0.25">
      <c r="A34" s="20" t="s">
        <v>24</v>
      </c>
      <c r="B34" s="12" t="s">
        <v>25</v>
      </c>
      <c r="C34" s="11" t="s">
        <v>428</v>
      </c>
      <c r="D34" s="12" t="s">
        <v>171</v>
      </c>
      <c r="E34" s="11" t="s">
        <v>435</v>
      </c>
      <c r="F34" s="11" t="s">
        <v>29</v>
      </c>
      <c r="G34" s="12" t="s">
        <v>172</v>
      </c>
      <c r="H34" s="12" t="s">
        <v>441</v>
      </c>
      <c r="I34" s="11" t="s">
        <v>587</v>
      </c>
      <c r="J34" s="11" t="s">
        <v>587</v>
      </c>
      <c r="K34" s="12" t="s">
        <v>42</v>
      </c>
      <c r="L34" s="80">
        <v>30</v>
      </c>
      <c r="M34" s="31" t="s">
        <v>173</v>
      </c>
      <c r="N34" s="29">
        <v>44208</v>
      </c>
      <c r="O34" s="23"/>
      <c r="P34" s="13">
        <v>44217</v>
      </c>
      <c r="Q34" s="11">
        <v>8</v>
      </c>
      <c r="R34" s="11" t="s">
        <v>35</v>
      </c>
      <c r="S34" s="11" t="s">
        <v>475</v>
      </c>
      <c r="T34" s="18" t="s">
        <v>47</v>
      </c>
      <c r="U34" s="18" t="s">
        <v>47</v>
      </c>
      <c r="V34" s="18" t="s">
        <v>46</v>
      </c>
      <c r="W34" s="18" t="s">
        <v>47</v>
      </c>
      <c r="X34" s="28" t="s">
        <v>476</v>
      </c>
    </row>
    <row r="35" spans="1:24" s="14" customFormat="1" ht="114.75" x14ac:dyDescent="0.25">
      <c r="A35" s="20" t="s">
        <v>24</v>
      </c>
      <c r="B35" s="12" t="s">
        <v>25</v>
      </c>
      <c r="C35" s="11" t="s">
        <v>428</v>
      </c>
      <c r="D35" s="12" t="s">
        <v>174</v>
      </c>
      <c r="E35" s="11" t="s">
        <v>435</v>
      </c>
      <c r="F35" s="11" t="s">
        <v>29</v>
      </c>
      <c r="G35" s="12" t="s">
        <v>175</v>
      </c>
      <c r="H35" s="12" t="s">
        <v>579</v>
      </c>
      <c r="I35" s="11" t="s">
        <v>584</v>
      </c>
      <c r="J35" s="11" t="s">
        <v>587</v>
      </c>
      <c r="K35" s="12" t="s">
        <v>92</v>
      </c>
      <c r="L35" s="80">
        <v>20</v>
      </c>
      <c r="M35" s="31" t="s">
        <v>176</v>
      </c>
      <c r="N35" s="29">
        <v>44208</v>
      </c>
      <c r="O35" s="23"/>
      <c r="P35" s="13">
        <v>44209</v>
      </c>
      <c r="Q35" s="11">
        <v>1</v>
      </c>
      <c r="R35" s="11" t="s">
        <v>35</v>
      </c>
      <c r="S35" s="11" t="s">
        <v>478</v>
      </c>
      <c r="T35" s="18" t="s">
        <v>47</v>
      </c>
      <c r="U35" s="18" t="s">
        <v>47</v>
      </c>
      <c r="V35" s="18" t="s">
        <v>46</v>
      </c>
      <c r="W35" s="18" t="s">
        <v>47</v>
      </c>
      <c r="X35" s="28" t="s">
        <v>476</v>
      </c>
    </row>
    <row r="36" spans="1:24" s="14" customFormat="1" ht="63.75" x14ac:dyDescent="0.25">
      <c r="A36" s="20" t="s">
        <v>24</v>
      </c>
      <c r="B36" s="12" t="s">
        <v>25</v>
      </c>
      <c r="C36" s="11" t="s">
        <v>428</v>
      </c>
      <c r="D36" s="12" t="s">
        <v>480</v>
      </c>
      <c r="E36" s="11" t="s">
        <v>435</v>
      </c>
      <c r="F36" s="11" t="s">
        <v>29</v>
      </c>
      <c r="G36" s="12" t="s">
        <v>177</v>
      </c>
      <c r="H36" s="12" t="s">
        <v>576</v>
      </c>
      <c r="I36" s="11" t="s">
        <v>583</v>
      </c>
      <c r="J36" s="11" t="s">
        <v>587</v>
      </c>
      <c r="K36" s="12" t="s">
        <v>92</v>
      </c>
      <c r="L36" s="80">
        <v>20</v>
      </c>
      <c r="M36" s="31" t="s">
        <v>178</v>
      </c>
      <c r="N36" s="29">
        <v>44209</v>
      </c>
      <c r="O36" s="23"/>
      <c r="P36" s="13">
        <v>44223</v>
      </c>
      <c r="Q36" s="11">
        <v>10</v>
      </c>
      <c r="R36" s="11" t="s">
        <v>35</v>
      </c>
      <c r="S36" s="11" t="s">
        <v>479</v>
      </c>
      <c r="T36" s="18" t="s">
        <v>47</v>
      </c>
      <c r="U36" s="18" t="s">
        <v>47</v>
      </c>
      <c r="V36" s="18" t="s">
        <v>46</v>
      </c>
      <c r="W36" s="18" t="s">
        <v>47</v>
      </c>
      <c r="X36" s="28" t="s">
        <v>481</v>
      </c>
    </row>
    <row r="37" spans="1:24" s="14" customFormat="1" ht="102" x14ac:dyDescent="0.25">
      <c r="A37" s="20" t="s">
        <v>24</v>
      </c>
      <c r="B37" s="12" t="s">
        <v>25</v>
      </c>
      <c r="C37" s="11" t="s">
        <v>428</v>
      </c>
      <c r="D37" s="12" t="s">
        <v>179</v>
      </c>
      <c r="E37" s="11" t="s">
        <v>435</v>
      </c>
      <c r="F37" s="11" t="s">
        <v>29</v>
      </c>
      <c r="G37" s="12" t="s">
        <v>180</v>
      </c>
      <c r="H37" s="12" t="s">
        <v>579</v>
      </c>
      <c r="I37" s="11" t="s">
        <v>584</v>
      </c>
      <c r="J37" s="11" t="s">
        <v>587</v>
      </c>
      <c r="K37" s="12" t="s">
        <v>92</v>
      </c>
      <c r="L37" s="80">
        <v>20</v>
      </c>
      <c r="M37" s="31" t="s">
        <v>181</v>
      </c>
      <c r="N37" s="29">
        <v>44209</v>
      </c>
      <c r="O37" s="23"/>
      <c r="P37" s="13">
        <v>44209</v>
      </c>
      <c r="Q37" s="11">
        <v>0</v>
      </c>
      <c r="R37" s="11" t="s">
        <v>35</v>
      </c>
      <c r="S37" s="11" t="s">
        <v>482</v>
      </c>
      <c r="T37" s="18" t="s">
        <v>47</v>
      </c>
      <c r="U37" s="18" t="s">
        <v>47</v>
      </c>
      <c r="V37" s="18" t="s">
        <v>46</v>
      </c>
      <c r="W37" s="18" t="s">
        <v>47</v>
      </c>
      <c r="X37" s="28" t="s">
        <v>528</v>
      </c>
    </row>
    <row r="38" spans="1:24" s="14" customFormat="1" ht="63.75" x14ac:dyDescent="0.25">
      <c r="A38" s="20" t="s">
        <v>24</v>
      </c>
      <c r="B38" s="12" t="s">
        <v>25</v>
      </c>
      <c r="C38" s="11" t="s">
        <v>55</v>
      </c>
      <c r="D38" s="12" t="s">
        <v>182</v>
      </c>
      <c r="E38" s="11" t="s">
        <v>50</v>
      </c>
      <c r="F38" s="11" t="s">
        <v>107</v>
      </c>
      <c r="G38" s="12" t="s">
        <v>183</v>
      </c>
      <c r="H38" s="12" t="s">
        <v>425</v>
      </c>
      <c r="I38" s="12" t="s">
        <v>582</v>
      </c>
      <c r="J38" s="12" t="s">
        <v>588</v>
      </c>
      <c r="K38" s="12" t="s">
        <v>32</v>
      </c>
      <c r="L38" s="80">
        <v>30</v>
      </c>
      <c r="M38" s="31" t="s">
        <v>184</v>
      </c>
      <c r="N38" s="29">
        <v>44209</v>
      </c>
      <c r="O38" s="47" t="s">
        <v>483</v>
      </c>
      <c r="P38" s="13">
        <v>44228</v>
      </c>
      <c r="Q38" s="11">
        <v>13</v>
      </c>
      <c r="R38" s="11" t="s">
        <v>35</v>
      </c>
      <c r="S38" s="11"/>
      <c r="T38" s="18" t="s">
        <v>47</v>
      </c>
      <c r="U38" s="18" t="s">
        <v>47</v>
      </c>
      <c r="V38" s="18" t="s">
        <v>46</v>
      </c>
      <c r="W38" s="18" t="s">
        <v>47</v>
      </c>
      <c r="X38" s="28" t="s">
        <v>481</v>
      </c>
    </row>
    <row r="39" spans="1:24" s="14" customFormat="1" ht="63.75" x14ac:dyDescent="0.25">
      <c r="A39" s="48" t="s">
        <v>24</v>
      </c>
      <c r="B39" s="48" t="s">
        <v>484</v>
      </c>
      <c r="C39" s="11" t="s">
        <v>78</v>
      </c>
      <c r="D39" s="12" t="s">
        <v>185</v>
      </c>
      <c r="E39" s="11" t="s">
        <v>28</v>
      </c>
      <c r="F39" s="11" t="s">
        <v>29</v>
      </c>
      <c r="G39" s="12" t="s">
        <v>614</v>
      </c>
      <c r="H39" s="12" t="s">
        <v>437</v>
      </c>
      <c r="I39" s="11" t="s">
        <v>581</v>
      </c>
      <c r="J39" s="12" t="s">
        <v>588</v>
      </c>
      <c r="K39" s="12" t="s">
        <v>92</v>
      </c>
      <c r="L39" s="80">
        <v>20</v>
      </c>
      <c r="M39" s="31" t="s">
        <v>186</v>
      </c>
      <c r="N39" s="29">
        <v>44209</v>
      </c>
      <c r="O39" s="23" t="s">
        <v>485</v>
      </c>
      <c r="P39" s="13">
        <v>44218</v>
      </c>
      <c r="Q39" s="11">
        <v>7</v>
      </c>
      <c r="R39" s="11" t="s">
        <v>35</v>
      </c>
      <c r="S39" s="11"/>
      <c r="T39" s="18" t="s">
        <v>47</v>
      </c>
      <c r="U39" s="18" t="s">
        <v>47</v>
      </c>
      <c r="V39" s="18" t="s">
        <v>46</v>
      </c>
      <c r="W39" s="18" t="s">
        <v>47</v>
      </c>
      <c r="X39" s="28" t="s">
        <v>481</v>
      </c>
    </row>
    <row r="40" spans="1:24" s="14" customFormat="1" ht="63.75" x14ac:dyDescent="0.25">
      <c r="A40" s="20" t="s">
        <v>24</v>
      </c>
      <c r="B40" s="12" t="s">
        <v>25</v>
      </c>
      <c r="C40" s="11" t="s">
        <v>427</v>
      </c>
      <c r="D40" s="12" t="s">
        <v>187</v>
      </c>
      <c r="E40" s="11" t="s">
        <v>39</v>
      </c>
      <c r="F40" s="11" t="s">
        <v>433</v>
      </c>
      <c r="G40" s="12" t="s">
        <v>188</v>
      </c>
      <c r="H40" s="12" t="s">
        <v>578</v>
      </c>
      <c r="I40" s="12" t="s">
        <v>588</v>
      </c>
      <c r="J40" s="12" t="s">
        <v>588</v>
      </c>
      <c r="K40" s="12" t="s">
        <v>42</v>
      </c>
      <c r="L40" s="80">
        <v>30</v>
      </c>
      <c r="M40" s="31" t="s">
        <v>189</v>
      </c>
      <c r="N40" s="29">
        <v>44209</v>
      </c>
      <c r="O40" s="23" t="s">
        <v>486</v>
      </c>
      <c r="P40" s="13">
        <v>44235</v>
      </c>
      <c r="Q40" s="11">
        <v>18</v>
      </c>
      <c r="R40" s="11" t="s">
        <v>35</v>
      </c>
      <c r="S40" s="11"/>
      <c r="T40" s="18" t="s">
        <v>47</v>
      </c>
      <c r="U40" s="18" t="s">
        <v>47</v>
      </c>
      <c r="V40" s="18" t="s">
        <v>46</v>
      </c>
      <c r="W40" s="18" t="s">
        <v>47</v>
      </c>
      <c r="X40" s="28" t="s">
        <v>481</v>
      </c>
    </row>
    <row r="41" spans="1:24" s="9" customFormat="1" ht="76.5" hidden="1" x14ac:dyDescent="0.25">
      <c r="A41" s="21" t="s">
        <v>24</v>
      </c>
      <c r="B41" s="7" t="s">
        <v>25</v>
      </c>
      <c r="C41" s="6" t="s">
        <v>278</v>
      </c>
      <c r="D41" s="7" t="s">
        <v>190</v>
      </c>
      <c r="E41" s="6" t="s">
        <v>28</v>
      </c>
      <c r="F41" s="6" t="s">
        <v>469</v>
      </c>
      <c r="G41" s="7" t="s">
        <v>191</v>
      </c>
      <c r="H41" s="7" t="s">
        <v>430</v>
      </c>
      <c r="I41" s="6" t="s">
        <v>585</v>
      </c>
      <c r="J41" s="7" t="s">
        <v>588</v>
      </c>
      <c r="K41" s="7" t="s">
        <v>101</v>
      </c>
      <c r="L41" s="81">
        <v>30</v>
      </c>
      <c r="M41" s="34" t="s">
        <v>192</v>
      </c>
      <c r="N41" s="49">
        <v>44209</v>
      </c>
      <c r="O41" s="25" t="s">
        <v>487</v>
      </c>
      <c r="P41" s="8">
        <v>44295</v>
      </c>
      <c r="Q41" s="6">
        <v>55</v>
      </c>
      <c r="R41" s="6" t="s">
        <v>54</v>
      </c>
      <c r="S41" s="6"/>
      <c r="T41" s="50" t="s">
        <v>47</v>
      </c>
      <c r="U41" s="50" t="s">
        <v>61</v>
      </c>
      <c r="V41" s="50" t="s">
        <v>46</v>
      </c>
      <c r="W41" s="50" t="s">
        <v>47</v>
      </c>
      <c r="X41" s="69" t="s">
        <v>488</v>
      </c>
    </row>
    <row r="42" spans="1:24" s="14" customFormat="1" ht="63.75" x14ac:dyDescent="0.25">
      <c r="A42" s="20" t="s">
        <v>24</v>
      </c>
      <c r="B42" s="12" t="s">
        <v>25</v>
      </c>
      <c r="C42" s="11" t="s">
        <v>427</v>
      </c>
      <c r="D42" s="12" t="s">
        <v>193</v>
      </c>
      <c r="E42" s="11" t="s">
        <v>39</v>
      </c>
      <c r="F42" s="11" t="s">
        <v>107</v>
      </c>
      <c r="G42" s="12" t="s">
        <v>194</v>
      </c>
      <c r="H42" s="12" t="s">
        <v>425</v>
      </c>
      <c r="I42" s="12" t="s">
        <v>582</v>
      </c>
      <c r="J42" s="12" t="s">
        <v>588</v>
      </c>
      <c r="K42" s="12" t="s">
        <v>32</v>
      </c>
      <c r="L42" s="80">
        <v>30</v>
      </c>
      <c r="M42" s="31" t="s">
        <v>195</v>
      </c>
      <c r="N42" s="29">
        <v>44209</v>
      </c>
      <c r="O42" s="23" t="s">
        <v>489</v>
      </c>
      <c r="P42" s="13">
        <v>44239</v>
      </c>
      <c r="Q42" s="11">
        <v>22</v>
      </c>
      <c r="R42" s="11" t="s">
        <v>35</v>
      </c>
      <c r="S42" s="11"/>
      <c r="T42" s="18" t="s">
        <v>47</v>
      </c>
      <c r="U42" s="18" t="s">
        <v>47</v>
      </c>
      <c r="V42" s="18" t="s">
        <v>46</v>
      </c>
      <c r="W42" s="18" t="s">
        <v>47</v>
      </c>
      <c r="X42" s="28" t="s">
        <v>481</v>
      </c>
    </row>
    <row r="43" spans="1:24" s="14" customFormat="1" ht="51" x14ac:dyDescent="0.25">
      <c r="A43" s="20" t="s">
        <v>24</v>
      </c>
      <c r="B43" s="12" t="s">
        <v>25</v>
      </c>
      <c r="C43" s="11" t="s">
        <v>434</v>
      </c>
      <c r="D43" s="12" t="s">
        <v>196</v>
      </c>
      <c r="E43" s="11" t="s">
        <v>50</v>
      </c>
      <c r="F43" s="11" t="s">
        <v>449</v>
      </c>
      <c r="G43" s="12" t="s">
        <v>197</v>
      </c>
      <c r="H43" s="12" t="s">
        <v>31</v>
      </c>
      <c r="I43" s="12" t="s">
        <v>582</v>
      </c>
      <c r="J43" s="12" t="s">
        <v>588</v>
      </c>
      <c r="K43" s="12" t="s">
        <v>198</v>
      </c>
      <c r="L43" s="80">
        <v>30</v>
      </c>
      <c r="M43" s="31" t="s">
        <v>199</v>
      </c>
      <c r="N43" s="29">
        <v>44210</v>
      </c>
      <c r="O43" s="23" t="s">
        <v>440</v>
      </c>
      <c r="P43" s="13">
        <v>44221</v>
      </c>
      <c r="Q43" s="11">
        <v>7</v>
      </c>
      <c r="R43" s="11" t="s">
        <v>35</v>
      </c>
      <c r="S43" s="11"/>
      <c r="T43" s="17">
        <v>44223</v>
      </c>
      <c r="U43" s="18" t="s">
        <v>45</v>
      </c>
      <c r="V43" s="18" t="s">
        <v>46</v>
      </c>
      <c r="W43" s="18" t="s">
        <v>47</v>
      </c>
      <c r="X43" s="28"/>
    </row>
    <row r="44" spans="1:24" s="14" customFormat="1" ht="63.75" x14ac:dyDescent="0.25">
      <c r="A44" s="20" t="s">
        <v>24</v>
      </c>
      <c r="B44" s="12" t="s">
        <v>25</v>
      </c>
      <c r="C44" s="11" t="s">
        <v>98</v>
      </c>
      <c r="D44" s="12" t="s">
        <v>200</v>
      </c>
      <c r="E44" s="11" t="s">
        <v>39</v>
      </c>
      <c r="F44" s="11" t="s">
        <v>107</v>
      </c>
      <c r="G44" s="12" t="s">
        <v>201</v>
      </c>
      <c r="H44" s="12" t="s">
        <v>31</v>
      </c>
      <c r="I44" s="12" t="s">
        <v>582</v>
      </c>
      <c r="J44" s="12" t="s">
        <v>588</v>
      </c>
      <c r="K44" s="12" t="s">
        <v>101</v>
      </c>
      <c r="L44" s="80">
        <v>30</v>
      </c>
      <c r="M44" s="31" t="s">
        <v>202</v>
      </c>
      <c r="N44" s="29">
        <v>44210</v>
      </c>
      <c r="O44" s="23" t="s">
        <v>490</v>
      </c>
      <c r="P44" s="13">
        <v>44228</v>
      </c>
      <c r="Q44" s="11">
        <v>12</v>
      </c>
      <c r="R44" s="11" t="s">
        <v>35</v>
      </c>
      <c r="S44" s="11"/>
      <c r="T44" s="18" t="s">
        <v>47</v>
      </c>
      <c r="U44" s="18" t="s">
        <v>47</v>
      </c>
      <c r="V44" s="18" t="s">
        <v>46</v>
      </c>
      <c r="W44" s="18" t="s">
        <v>47</v>
      </c>
      <c r="X44" s="28" t="s">
        <v>481</v>
      </c>
    </row>
    <row r="45" spans="1:24" s="14" customFormat="1" ht="63.75" x14ac:dyDescent="0.25">
      <c r="A45" s="20" t="s">
        <v>24</v>
      </c>
      <c r="B45" s="12" t="s">
        <v>25</v>
      </c>
      <c r="C45" s="11" t="s">
        <v>204</v>
      </c>
      <c r="D45" s="12" t="s">
        <v>205</v>
      </c>
      <c r="E45" s="11" t="s">
        <v>50</v>
      </c>
      <c r="F45" s="11" t="s">
        <v>40</v>
      </c>
      <c r="G45" s="12" t="s">
        <v>206</v>
      </c>
      <c r="H45" s="12" t="s">
        <v>578</v>
      </c>
      <c r="I45" s="12" t="s">
        <v>588</v>
      </c>
      <c r="J45" s="12" t="s">
        <v>588</v>
      </c>
      <c r="K45" s="12" t="s">
        <v>42</v>
      </c>
      <c r="L45" s="80">
        <v>30</v>
      </c>
      <c r="M45" s="31" t="s">
        <v>207</v>
      </c>
      <c r="N45" s="29">
        <v>44210</v>
      </c>
      <c r="O45" s="23" t="s">
        <v>491</v>
      </c>
      <c r="P45" s="13">
        <v>44235</v>
      </c>
      <c r="Q45" s="11">
        <v>17</v>
      </c>
      <c r="R45" s="11" t="s">
        <v>35</v>
      </c>
      <c r="S45" s="11"/>
      <c r="T45" s="18" t="s">
        <v>47</v>
      </c>
      <c r="U45" s="18" t="s">
        <v>47</v>
      </c>
      <c r="V45" s="18" t="s">
        <v>46</v>
      </c>
      <c r="W45" s="18" t="s">
        <v>47</v>
      </c>
      <c r="X45" s="28" t="s">
        <v>481</v>
      </c>
    </row>
    <row r="46" spans="1:24" s="14" customFormat="1" ht="63.75" x14ac:dyDescent="0.25">
      <c r="A46" s="20" t="s">
        <v>24</v>
      </c>
      <c r="B46" s="12" t="s">
        <v>25</v>
      </c>
      <c r="C46" s="11" t="s">
        <v>55</v>
      </c>
      <c r="D46" s="12" t="s">
        <v>208</v>
      </c>
      <c r="E46" s="11" t="s">
        <v>50</v>
      </c>
      <c r="F46" s="11" t="s">
        <v>29</v>
      </c>
      <c r="G46" s="12" t="s">
        <v>209</v>
      </c>
      <c r="H46" s="12" t="s">
        <v>580</v>
      </c>
      <c r="I46" s="12" t="s">
        <v>588</v>
      </c>
      <c r="J46" s="12" t="s">
        <v>588</v>
      </c>
      <c r="K46" s="12" t="s">
        <v>92</v>
      </c>
      <c r="L46" s="80">
        <v>20</v>
      </c>
      <c r="M46" s="31" t="s">
        <v>210</v>
      </c>
      <c r="N46" s="29">
        <v>44210</v>
      </c>
      <c r="O46" s="23" t="s">
        <v>492</v>
      </c>
      <c r="P46" s="13">
        <v>44217</v>
      </c>
      <c r="Q46" s="11">
        <v>5</v>
      </c>
      <c r="R46" s="11" t="s">
        <v>35</v>
      </c>
      <c r="S46" s="11"/>
      <c r="T46" s="18" t="s">
        <v>47</v>
      </c>
      <c r="U46" s="18" t="s">
        <v>47</v>
      </c>
      <c r="V46" s="18" t="s">
        <v>46</v>
      </c>
      <c r="W46" s="18" t="s">
        <v>47</v>
      </c>
      <c r="X46" s="28" t="s">
        <v>481</v>
      </c>
    </row>
    <row r="47" spans="1:24" s="14" customFormat="1" ht="64.5" thickBot="1" x14ac:dyDescent="0.3">
      <c r="A47" s="20" t="s">
        <v>24</v>
      </c>
      <c r="B47" s="12" t="s">
        <v>25</v>
      </c>
      <c r="C47" s="11" t="s">
        <v>439</v>
      </c>
      <c r="D47" s="12" t="s">
        <v>211</v>
      </c>
      <c r="E47" s="11" t="s">
        <v>50</v>
      </c>
      <c r="F47" s="11" t="s">
        <v>107</v>
      </c>
      <c r="G47" s="12" t="s">
        <v>212</v>
      </c>
      <c r="H47" s="12" t="s">
        <v>425</v>
      </c>
      <c r="I47" s="12" t="s">
        <v>582</v>
      </c>
      <c r="J47" s="12" t="s">
        <v>588</v>
      </c>
      <c r="K47" s="12" t="s">
        <v>66</v>
      </c>
      <c r="L47" s="83">
        <v>30</v>
      </c>
      <c r="M47" s="31" t="s">
        <v>213</v>
      </c>
      <c r="N47" s="29">
        <v>44210</v>
      </c>
      <c r="O47" s="23" t="s">
        <v>493</v>
      </c>
      <c r="P47" s="13">
        <v>44244</v>
      </c>
      <c r="Q47" s="11">
        <v>24</v>
      </c>
      <c r="R47" s="11" t="s">
        <v>35</v>
      </c>
      <c r="S47" s="11"/>
      <c r="T47" s="18" t="s">
        <v>47</v>
      </c>
      <c r="U47" s="18" t="s">
        <v>47</v>
      </c>
      <c r="V47" s="18" t="s">
        <v>46</v>
      </c>
      <c r="W47" s="18" t="s">
        <v>47</v>
      </c>
      <c r="X47" s="28" t="s">
        <v>481</v>
      </c>
    </row>
    <row r="48" spans="1:24" s="46" customFormat="1" ht="51" hidden="1" x14ac:dyDescent="0.25">
      <c r="A48" s="40" t="s">
        <v>24</v>
      </c>
      <c r="B48" s="41" t="s">
        <v>25</v>
      </c>
      <c r="C48" s="42" t="s">
        <v>251</v>
      </c>
      <c r="D48" s="41" t="s">
        <v>214</v>
      </c>
      <c r="E48" s="42" t="s">
        <v>39</v>
      </c>
      <c r="F48" s="42" t="s">
        <v>29</v>
      </c>
      <c r="G48" s="41" t="s">
        <v>215</v>
      </c>
      <c r="H48" s="41" t="s">
        <v>430</v>
      </c>
      <c r="I48" s="42" t="s">
        <v>585</v>
      </c>
      <c r="J48" s="41" t="s">
        <v>588</v>
      </c>
      <c r="K48" s="41" t="s">
        <v>92</v>
      </c>
      <c r="L48" s="82">
        <v>20</v>
      </c>
      <c r="M48" s="43" t="s">
        <v>216</v>
      </c>
      <c r="N48" s="44">
        <v>44210</v>
      </c>
      <c r="O48" s="45"/>
      <c r="P48" s="42"/>
      <c r="Q48" s="42"/>
      <c r="R48" s="42" t="s">
        <v>470</v>
      </c>
      <c r="S48" s="42"/>
      <c r="T48" s="57"/>
      <c r="U48" s="57"/>
      <c r="V48" s="57"/>
      <c r="W48" s="57"/>
      <c r="X48" s="70"/>
    </row>
    <row r="49" spans="1:24" s="14" customFormat="1" ht="63.75" x14ac:dyDescent="0.25">
      <c r="A49" s="19" t="s">
        <v>431</v>
      </c>
      <c r="B49" s="19" t="s">
        <v>575</v>
      </c>
      <c r="C49" s="11" t="s">
        <v>112</v>
      </c>
      <c r="D49" s="12" t="s">
        <v>217</v>
      </c>
      <c r="E49" s="11" t="s">
        <v>435</v>
      </c>
      <c r="F49" s="11" t="s">
        <v>107</v>
      </c>
      <c r="G49" s="12" t="s">
        <v>218</v>
      </c>
      <c r="H49" s="12" t="s">
        <v>436</v>
      </c>
      <c r="I49" s="11" t="s">
        <v>586</v>
      </c>
      <c r="J49" s="11" t="s">
        <v>588</v>
      </c>
      <c r="K49" s="12" t="s">
        <v>101</v>
      </c>
      <c r="L49" s="80">
        <v>30</v>
      </c>
      <c r="M49" s="31" t="s">
        <v>219</v>
      </c>
      <c r="N49" s="29">
        <v>44210</v>
      </c>
      <c r="O49" s="23" t="s">
        <v>494</v>
      </c>
      <c r="P49" s="13">
        <v>44238</v>
      </c>
      <c r="Q49" s="11">
        <v>20</v>
      </c>
      <c r="R49" s="11" t="s">
        <v>35</v>
      </c>
      <c r="S49" s="11"/>
      <c r="T49" s="17">
        <v>44238</v>
      </c>
      <c r="U49" s="18" t="s">
        <v>45</v>
      </c>
      <c r="V49" s="18" t="s">
        <v>46</v>
      </c>
      <c r="W49" s="18" t="s">
        <v>47</v>
      </c>
      <c r="X49" s="28"/>
    </row>
    <row r="50" spans="1:24" s="14" customFormat="1" ht="63.75" x14ac:dyDescent="0.25">
      <c r="A50" s="79" t="s">
        <v>431</v>
      </c>
      <c r="B50" s="18" t="s">
        <v>432</v>
      </c>
      <c r="C50" s="11" t="s">
        <v>55</v>
      </c>
      <c r="D50" s="12" t="s">
        <v>220</v>
      </c>
      <c r="E50" s="11" t="s">
        <v>50</v>
      </c>
      <c r="F50" s="11" t="s">
        <v>107</v>
      </c>
      <c r="G50" s="12" t="s">
        <v>221</v>
      </c>
      <c r="H50" s="12" t="s">
        <v>425</v>
      </c>
      <c r="I50" s="12" t="s">
        <v>582</v>
      </c>
      <c r="J50" s="12" t="s">
        <v>588</v>
      </c>
      <c r="K50" s="12" t="s">
        <v>81</v>
      </c>
      <c r="L50" s="80">
        <v>30</v>
      </c>
      <c r="M50" s="31" t="s">
        <v>222</v>
      </c>
      <c r="N50" s="29">
        <v>44211</v>
      </c>
      <c r="O50" s="23" t="s">
        <v>495</v>
      </c>
      <c r="P50" s="13">
        <v>44251</v>
      </c>
      <c r="Q50" s="11">
        <v>28</v>
      </c>
      <c r="R50" s="11" t="s">
        <v>35</v>
      </c>
      <c r="S50" s="11"/>
      <c r="T50" s="18" t="s">
        <v>47</v>
      </c>
      <c r="U50" s="18" t="s">
        <v>47</v>
      </c>
      <c r="V50" s="18" t="s">
        <v>46</v>
      </c>
      <c r="W50" s="18" t="s">
        <v>47</v>
      </c>
      <c r="X50" s="28" t="s">
        <v>481</v>
      </c>
    </row>
    <row r="51" spans="1:24" s="9" customFormat="1" ht="63.75" hidden="1" x14ac:dyDescent="0.25">
      <c r="A51" s="21" t="s">
        <v>24</v>
      </c>
      <c r="B51" s="7" t="s">
        <v>25</v>
      </c>
      <c r="C51" s="6" t="s">
        <v>404</v>
      </c>
      <c r="D51" s="7" t="s">
        <v>223</v>
      </c>
      <c r="E51" s="6" t="s">
        <v>39</v>
      </c>
      <c r="F51" s="6" t="s">
        <v>107</v>
      </c>
      <c r="G51" s="7" t="s">
        <v>224</v>
      </c>
      <c r="H51" s="7" t="s">
        <v>425</v>
      </c>
      <c r="I51" s="7" t="s">
        <v>582</v>
      </c>
      <c r="J51" s="7" t="s">
        <v>588</v>
      </c>
      <c r="K51" s="7" t="s">
        <v>42</v>
      </c>
      <c r="L51" s="81">
        <v>30</v>
      </c>
      <c r="M51" s="34" t="s">
        <v>225</v>
      </c>
      <c r="N51" s="49">
        <v>44211</v>
      </c>
      <c r="O51" s="25" t="s">
        <v>496</v>
      </c>
      <c r="P51" s="8">
        <v>44266</v>
      </c>
      <c r="Q51" s="6">
        <v>39</v>
      </c>
      <c r="R51" s="6" t="s">
        <v>54</v>
      </c>
      <c r="S51" s="6"/>
      <c r="T51" s="50" t="s">
        <v>47</v>
      </c>
      <c r="U51" s="50" t="s">
        <v>47</v>
      </c>
      <c r="V51" s="50" t="s">
        <v>46</v>
      </c>
      <c r="W51" s="50" t="s">
        <v>47</v>
      </c>
      <c r="X51" s="69" t="s">
        <v>481</v>
      </c>
    </row>
    <row r="52" spans="1:24" s="46" customFormat="1" ht="51" hidden="1" x14ac:dyDescent="0.25">
      <c r="A52" s="40" t="s">
        <v>24</v>
      </c>
      <c r="B52" s="41" t="s">
        <v>25</v>
      </c>
      <c r="C52" s="42" t="s">
        <v>55</v>
      </c>
      <c r="D52" s="41" t="s">
        <v>226</v>
      </c>
      <c r="E52" s="42" t="s">
        <v>50</v>
      </c>
      <c r="F52" s="42" t="s">
        <v>40</v>
      </c>
      <c r="G52" s="41" t="s">
        <v>227</v>
      </c>
      <c r="H52" s="41" t="s">
        <v>497</v>
      </c>
      <c r="I52" s="41" t="s">
        <v>581</v>
      </c>
      <c r="J52" s="41" t="s">
        <v>588</v>
      </c>
      <c r="K52" s="41" t="s">
        <v>42</v>
      </c>
      <c r="L52" s="82">
        <v>30</v>
      </c>
      <c r="M52" s="43" t="s">
        <v>228</v>
      </c>
      <c r="N52" s="44">
        <v>44214</v>
      </c>
      <c r="O52" s="45"/>
      <c r="P52" s="42"/>
      <c r="Q52" s="42"/>
      <c r="R52" s="42" t="s">
        <v>470</v>
      </c>
      <c r="S52" s="42"/>
      <c r="T52" s="57"/>
      <c r="U52" s="57"/>
      <c r="V52" s="57"/>
      <c r="W52" s="57"/>
      <c r="X52" s="70"/>
    </row>
    <row r="53" spans="1:24" s="46" customFormat="1" ht="51" hidden="1" x14ac:dyDescent="0.25">
      <c r="A53" s="40" t="s">
        <v>24</v>
      </c>
      <c r="B53" s="41" t="s">
        <v>25</v>
      </c>
      <c r="C53" s="42" t="s">
        <v>429</v>
      </c>
      <c r="D53" s="41" t="s">
        <v>229</v>
      </c>
      <c r="E53" s="42" t="s">
        <v>28</v>
      </c>
      <c r="F53" s="42" t="s">
        <v>469</v>
      </c>
      <c r="G53" s="41" t="s">
        <v>230</v>
      </c>
      <c r="H53" s="41" t="s">
        <v>430</v>
      </c>
      <c r="I53" s="42" t="s">
        <v>585</v>
      </c>
      <c r="J53" s="41" t="s">
        <v>588</v>
      </c>
      <c r="K53" s="41" t="s">
        <v>231</v>
      </c>
      <c r="L53" s="82">
        <v>30</v>
      </c>
      <c r="M53" s="43" t="s">
        <v>232</v>
      </c>
      <c r="N53" s="44">
        <v>44214</v>
      </c>
      <c r="O53" s="45"/>
      <c r="P53" s="42"/>
      <c r="Q53" s="42"/>
      <c r="R53" s="42" t="s">
        <v>470</v>
      </c>
      <c r="S53" s="42"/>
      <c r="T53" s="57"/>
      <c r="U53" s="57"/>
      <c r="V53" s="57"/>
      <c r="W53" s="57"/>
      <c r="X53" s="70"/>
    </row>
    <row r="54" spans="1:24" s="14" customFormat="1" ht="63.75" x14ac:dyDescent="0.25">
      <c r="A54" s="20" t="s">
        <v>24</v>
      </c>
      <c r="B54" s="12" t="s">
        <v>25</v>
      </c>
      <c r="C54" s="11" t="s">
        <v>429</v>
      </c>
      <c r="D54" s="12" t="s">
        <v>233</v>
      </c>
      <c r="E54" s="11" t="s">
        <v>39</v>
      </c>
      <c r="F54" s="11" t="s">
        <v>107</v>
      </c>
      <c r="G54" s="12" t="s">
        <v>234</v>
      </c>
      <c r="H54" s="12" t="s">
        <v>425</v>
      </c>
      <c r="I54" s="12" t="s">
        <v>582</v>
      </c>
      <c r="J54" s="12" t="s">
        <v>588</v>
      </c>
      <c r="K54" s="12" t="s">
        <v>101</v>
      </c>
      <c r="L54" s="80">
        <v>30</v>
      </c>
      <c r="M54" s="31" t="s">
        <v>235</v>
      </c>
      <c r="N54" s="29">
        <v>44214</v>
      </c>
      <c r="O54" s="23" t="s">
        <v>498</v>
      </c>
      <c r="P54" s="13">
        <v>44251</v>
      </c>
      <c r="Q54" s="11">
        <v>27</v>
      </c>
      <c r="R54" s="11" t="s">
        <v>35</v>
      </c>
      <c r="S54" s="11"/>
      <c r="T54" s="18" t="s">
        <v>47</v>
      </c>
      <c r="U54" s="18" t="s">
        <v>47</v>
      </c>
      <c r="V54" s="18" t="s">
        <v>46</v>
      </c>
      <c r="W54" s="18" t="s">
        <v>47</v>
      </c>
      <c r="X54" s="28" t="s">
        <v>481</v>
      </c>
    </row>
    <row r="55" spans="1:24" s="14" customFormat="1" ht="51" x14ac:dyDescent="0.25">
      <c r="A55" s="20" t="s">
        <v>24</v>
      </c>
      <c r="B55" s="12" t="s">
        <v>25</v>
      </c>
      <c r="C55" s="11" t="s">
        <v>55</v>
      </c>
      <c r="D55" s="12" t="s">
        <v>236</v>
      </c>
      <c r="E55" s="11" t="s">
        <v>39</v>
      </c>
      <c r="F55" s="11" t="s">
        <v>107</v>
      </c>
      <c r="G55" s="12" t="s">
        <v>237</v>
      </c>
      <c r="H55" s="12" t="s">
        <v>425</v>
      </c>
      <c r="I55" s="12" t="s">
        <v>582</v>
      </c>
      <c r="J55" s="12" t="s">
        <v>588</v>
      </c>
      <c r="K55" s="12" t="s">
        <v>101</v>
      </c>
      <c r="L55" s="80">
        <v>30</v>
      </c>
      <c r="M55" s="31" t="s">
        <v>238</v>
      </c>
      <c r="N55" s="29">
        <v>44214</v>
      </c>
      <c r="O55" s="23" t="s">
        <v>500</v>
      </c>
      <c r="P55" s="29">
        <v>44229</v>
      </c>
      <c r="Q55" s="11">
        <v>11</v>
      </c>
      <c r="R55" s="11" t="s">
        <v>35</v>
      </c>
      <c r="S55" s="11" t="s">
        <v>499</v>
      </c>
      <c r="T55" s="29">
        <v>44229</v>
      </c>
      <c r="U55" s="18" t="s">
        <v>45</v>
      </c>
      <c r="V55" s="18" t="s">
        <v>46</v>
      </c>
      <c r="W55" s="18" t="s">
        <v>47</v>
      </c>
      <c r="X55" s="28"/>
    </row>
    <row r="56" spans="1:24" s="14" customFormat="1" ht="63.75" x14ac:dyDescent="0.25">
      <c r="A56" s="20" t="s">
        <v>24</v>
      </c>
      <c r="B56" s="12" t="s">
        <v>25</v>
      </c>
      <c r="C56" s="11" t="s">
        <v>55</v>
      </c>
      <c r="D56" s="12" t="s">
        <v>239</v>
      </c>
      <c r="E56" s="11" t="s">
        <v>50</v>
      </c>
      <c r="F56" s="11" t="s">
        <v>107</v>
      </c>
      <c r="G56" s="12" t="s">
        <v>240</v>
      </c>
      <c r="H56" s="12" t="s">
        <v>425</v>
      </c>
      <c r="I56" s="12" t="s">
        <v>582</v>
      </c>
      <c r="J56" s="12" t="s">
        <v>588</v>
      </c>
      <c r="K56" s="12" t="s">
        <v>32</v>
      </c>
      <c r="L56" s="80">
        <v>30</v>
      </c>
      <c r="M56" s="31" t="s">
        <v>241</v>
      </c>
      <c r="N56" s="29">
        <v>44214</v>
      </c>
      <c r="O56" s="23" t="s">
        <v>501</v>
      </c>
      <c r="P56" s="29">
        <v>44224</v>
      </c>
      <c r="Q56" s="11">
        <v>8</v>
      </c>
      <c r="R56" s="11" t="s">
        <v>35</v>
      </c>
      <c r="S56" s="11"/>
      <c r="T56" s="18" t="s">
        <v>47</v>
      </c>
      <c r="U56" s="18" t="s">
        <v>47</v>
      </c>
      <c r="V56" s="18" t="s">
        <v>46</v>
      </c>
      <c r="W56" s="18" t="s">
        <v>47</v>
      </c>
      <c r="X56" s="28" t="s">
        <v>481</v>
      </c>
    </row>
    <row r="57" spans="1:24" s="14" customFormat="1" ht="63.75" x14ac:dyDescent="0.25">
      <c r="A57" s="20" t="s">
        <v>24</v>
      </c>
      <c r="B57" s="12" t="s">
        <v>25</v>
      </c>
      <c r="C57" s="11" t="s">
        <v>69</v>
      </c>
      <c r="D57" s="12" t="s">
        <v>242</v>
      </c>
      <c r="E57" s="11" t="s">
        <v>28</v>
      </c>
      <c r="F57" s="11" t="s">
        <v>433</v>
      </c>
      <c r="G57" s="12" t="s">
        <v>243</v>
      </c>
      <c r="H57" s="12" t="s">
        <v>580</v>
      </c>
      <c r="I57" s="12" t="s">
        <v>588</v>
      </c>
      <c r="J57" s="12" t="s">
        <v>588</v>
      </c>
      <c r="K57" s="12" t="s">
        <v>101</v>
      </c>
      <c r="L57" s="80">
        <v>30</v>
      </c>
      <c r="M57" s="31" t="s">
        <v>244</v>
      </c>
      <c r="N57" s="29">
        <v>44214</v>
      </c>
      <c r="O57" s="23" t="s">
        <v>502</v>
      </c>
      <c r="P57" s="29">
        <v>44249</v>
      </c>
      <c r="Q57" s="11">
        <v>25</v>
      </c>
      <c r="R57" s="11" t="s">
        <v>35</v>
      </c>
      <c r="S57" s="11"/>
      <c r="T57" s="18" t="s">
        <v>47</v>
      </c>
      <c r="U57" s="18" t="s">
        <v>47</v>
      </c>
      <c r="V57" s="18" t="s">
        <v>46</v>
      </c>
      <c r="W57" s="18" t="s">
        <v>47</v>
      </c>
      <c r="X57" s="28" t="s">
        <v>481</v>
      </c>
    </row>
    <row r="58" spans="1:24" s="14" customFormat="1" ht="63.75" x14ac:dyDescent="0.25">
      <c r="A58" s="20" t="s">
        <v>24</v>
      </c>
      <c r="B58" s="12" t="s">
        <v>25</v>
      </c>
      <c r="C58" s="11" t="s">
        <v>204</v>
      </c>
      <c r="D58" s="12" t="s">
        <v>245</v>
      </c>
      <c r="E58" s="11" t="s">
        <v>435</v>
      </c>
      <c r="F58" s="11" t="s">
        <v>29</v>
      </c>
      <c r="G58" s="12" t="s">
        <v>246</v>
      </c>
      <c r="H58" s="12" t="s">
        <v>425</v>
      </c>
      <c r="I58" s="12" t="s">
        <v>582</v>
      </c>
      <c r="J58" s="12" t="s">
        <v>588</v>
      </c>
      <c r="K58" s="12" t="s">
        <v>101</v>
      </c>
      <c r="L58" s="80">
        <v>30</v>
      </c>
      <c r="M58" s="31" t="s">
        <v>247</v>
      </c>
      <c r="N58" s="29">
        <v>44214</v>
      </c>
      <c r="O58" s="23" t="s">
        <v>503</v>
      </c>
      <c r="P58" s="29">
        <v>44257</v>
      </c>
      <c r="Q58" s="11">
        <v>30</v>
      </c>
      <c r="R58" s="11" t="s">
        <v>35</v>
      </c>
      <c r="S58" s="11"/>
      <c r="T58" s="18" t="s">
        <v>47</v>
      </c>
      <c r="U58" s="18" t="s">
        <v>47</v>
      </c>
      <c r="V58" s="18" t="s">
        <v>46</v>
      </c>
      <c r="W58" s="18" t="s">
        <v>47</v>
      </c>
      <c r="X58" s="28" t="s">
        <v>481</v>
      </c>
    </row>
    <row r="59" spans="1:24" s="14" customFormat="1" ht="89.25" x14ac:dyDescent="0.25">
      <c r="A59" s="20" t="s">
        <v>24</v>
      </c>
      <c r="B59" s="12" t="s">
        <v>25</v>
      </c>
      <c r="C59" s="11" t="s">
        <v>251</v>
      </c>
      <c r="D59" s="12" t="s">
        <v>248</v>
      </c>
      <c r="E59" s="11" t="s">
        <v>50</v>
      </c>
      <c r="F59" s="11" t="s">
        <v>40</v>
      </c>
      <c r="G59" s="12" t="s">
        <v>249</v>
      </c>
      <c r="H59" s="12" t="s">
        <v>497</v>
      </c>
      <c r="I59" s="11" t="s">
        <v>581</v>
      </c>
      <c r="J59" s="12" t="s">
        <v>588</v>
      </c>
      <c r="K59" s="12" t="s">
        <v>101</v>
      </c>
      <c r="L59" s="80">
        <v>30</v>
      </c>
      <c r="M59" s="31" t="s">
        <v>250</v>
      </c>
      <c r="N59" s="29">
        <v>44214</v>
      </c>
      <c r="O59" s="23"/>
      <c r="P59" s="29">
        <v>44272</v>
      </c>
      <c r="Q59" s="11">
        <v>30</v>
      </c>
      <c r="R59" s="11" t="s">
        <v>35</v>
      </c>
      <c r="S59" s="11" t="s">
        <v>504</v>
      </c>
      <c r="T59" s="18" t="s">
        <v>47</v>
      </c>
      <c r="U59" s="18" t="s">
        <v>47</v>
      </c>
      <c r="V59" s="18" t="s">
        <v>47</v>
      </c>
      <c r="W59" s="18" t="s">
        <v>47</v>
      </c>
      <c r="X59" s="28"/>
    </row>
    <row r="60" spans="1:24" s="14" customFormat="1" ht="38.25" x14ac:dyDescent="0.25">
      <c r="A60" s="20" t="s">
        <v>24</v>
      </c>
      <c r="B60" s="12" t="s">
        <v>25</v>
      </c>
      <c r="C60" s="11" t="s">
        <v>55</v>
      </c>
      <c r="D60" s="12" t="s">
        <v>252</v>
      </c>
      <c r="E60" s="11" t="s">
        <v>435</v>
      </c>
      <c r="F60" s="11" t="s">
        <v>29</v>
      </c>
      <c r="G60" s="12" t="s">
        <v>253</v>
      </c>
      <c r="H60" s="12" t="s">
        <v>506</v>
      </c>
      <c r="I60" s="11" t="s">
        <v>587</v>
      </c>
      <c r="J60" s="11" t="s">
        <v>587</v>
      </c>
      <c r="K60" s="12" t="s">
        <v>92</v>
      </c>
      <c r="L60" s="80">
        <v>10</v>
      </c>
      <c r="M60" s="31" t="s">
        <v>254</v>
      </c>
      <c r="N60" s="29">
        <v>44214</v>
      </c>
      <c r="O60" s="23" t="s">
        <v>505</v>
      </c>
      <c r="P60" s="29">
        <v>44216</v>
      </c>
      <c r="Q60" s="11">
        <v>2</v>
      </c>
      <c r="R60" s="11" t="s">
        <v>35</v>
      </c>
      <c r="S60" s="11"/>
      <c r="T60" s="17">
        <v>44216</v>
      </c>
      <c r="U60" s="18" t="s">
        <v>45</v>
      </c>
      <c r="V60" s="18" t="s">
        <v>46</v>
      </c>
      <c r="W60" s="18" t="s">
        <v>47</v>
      </c>
      <c r="X60" s="28"/>
    </row>
    <row r="61" spans="1:24" s="14" customFormat="1" ht="63.75" x14ac:dyDescent="0.25">
      <c r="A61" s="20" t="s">
        <v>24</v>
      </c>
      <c r="B61" s="12" t="s">
        <v>25</v>
      </c>
      <c r="C61" s="11" t="s">
        <v>112</v>
      </c>
      <c r="D61" s="12" t="s">
        <v>255</v>
      </c>
      <c r="E61" s="11" t="s">
        <v>50</v>
      </c>
      <c r="F61" s="11" t="s">
        <v>107</v>
      </c>
      <c r="G61" s="12" t="s">
        <v>256</v>
      </c>
      <c r="H61" s="12" t="s">
        <v>425</v>
      </c>
      <c r="I61" s="12" t="s">
        <v>582</v>
      </c>
      <c r="J61" s="12" t="s">
        <v>588</v>
      </c>
      <c r="K61" s="12" t="s">
        <v>101</v>
      </c>
      <c r="L61" s="80">
        <v>30</v>
      </c>
      <c r="M61" s="31" t="s">
        <v>257</v>
      </c>
      <c r="N61" s="29">
        <v>44214</v>
      </c>
      <c r="O61" s="23" t="s">
        <v>507</v>
      </c>
      <c r="P61" s="29">
        <v>44251</v>
      </c>
      <c r="Q61" s="11">
        <v>27</v>
      </c>
      <c r="R61" s="11" t="s">
        <v>35</v>
      </c>
      <c r="S61" s="11"/>
      <c r="T61" s="18" t="s">
        <v>47</v>
      </c>
      <c r="U61" s="18" t="s">
        <v>61</v>
      </c>
      <c r="V61" s="18" t="s">
        <v>46</v>
      </c>
      <c r="W61" s="18" t="s">
        <v>47</v>
      </c>
      <c r="X61" s="28" t="s">
        <v>62</v>
      </c>
    </row>
    <row r="62" spans="1:24" s="9" customFormat="1" ht="63.75" hidden="1" x14ac:dyDescent="0.25">
      <c r="A62" s="21" t="s">
        <v>24</v>
      </c>
      <c r="B62" s="7" t="s">
        <v>25</v>
      </c>
      <c r="C62" s="6" t="s">
        <v>112</v>
      </c>
      <c r="D62" s="7" t="s">
        <v>259</v>
      </c>
      <c r="E62" s="6" t="s">
        <v>258</v>
      </c>
      <c r="F62" s="6" t="s">
        <v>29</v>
      </c>
      <c r="G62" s="7" t="s">
        <v>260</v>
      </c>
      <c r="H62" s="7" t="s">
        <v>425</v>
      </c>
      <c r="I62" s="7" t="s">
        <v>582</v>
      </c>
      <c r="J62" s="7" t="s">
        <v>588</v>
      </c>
      <c r="K62" s="7" t="s">
        <v>261</v>
      </c>
      <c r="L62" s="81">
        <v>10</v>
      </c>
      <c r="M62" s="34" t="s">
        <v>262</v>
      </c>
      <c r="N62" s="49">
        <v>44214</v>
      </c>
      <c r="O62" s="25" t="s">
        <v>508</v>
      </c>
      <c r="P62" s="49">
        <v>44232</v>
      </c>
      <c r="Q62" s="6">
        <v>14</v>
      </c>
      <c r="R62" s="6" t="s">
        <v>54</v>
      </c>
      <c r="S62" s="6" t="s">
        <v>509</v>
      </c>
      <c r="T62" s="50" t="s">
        <v>47</v>
      </c>
      <c r="U62" s="50" t="s">
        <v>47</v>
      </c>
      <c r="V62" s="50" t="s">
        <v>47</v>
      </c>
      <c r="W62" s="50" t="s">
        <v>47</v>
      </c>
      <c r="X62" s="69" t="s">
        <v>481</v>
      </c>
    </row>
    <row r="63" spans="1:24" s="14" customFormat="1" ht="63.75" x14ac:dyDescent="0.25">
      <c r="A63" s="20" t="s">
        <v>24</v>
      </c>
      <c r="B63" s="12" t="s">
        <v>25</v>
      </c>
      <c r="C63" s="11" t="s">
        <v>112</v>
      </c>
      <c r="D63" s="12" t="s">
        <v>263</v>
      </c>
      <c r="E63" s="11" t="s">
        <v>50</v>
      </c>
      <c r="F63" s="11" t="s">
        <v>107</v>
      </c>
      <c r="G63" s="12" t="s">
        <v>264</v>
      </c>
      <c r="H63" s="12" t="s">
        <v>425</v>
      </c>
      <c r="I63" s="12" t="s">
        <v>582</v>
      </c>
      <c r="J63" s="12" t="s">
        <v>588</v>
      </c>
      <c r="K63" s="12" t="s">
        <v>101</v>
      </c>
      <c r="L63" s="80">
        <v>30</v>
      </c>
      <c r="M63" s="31" t="s">
        <v>265</v>
      </c>
      <c r="N63" s="29">
        <v>44214</v>
      </c>
      <c r="O63" s="23" t="s">
        <v>510</v>
      </c>
      <c r="P63" s="29">
        <v>44250</v>
      </c>
      <c r="Q63" s="11">
        <v>26</v>
      </c>
      <c r="R63" s="11" t="s">
        <v>35</v>
      </c>
      <c r="S63" s="11"/>
      <c r="T63" s="18" t="s">
        <v>47</v>
      </c>
      <c r="U63" s="18" t="s">
        <v>47</v>
      </c>
      <c r="V63" s="18" t="s">
        <v>46</v>
      </c>
      <c r="W63" s="18" t="s">
        <v>47</v>
      </c>
      <c r="X63" s="28" t="s">
        <v>481</v>
      </c>
    </row>
    <row r="64" spans="1:24" s="14" customFormat="1" ht="63.75" x14ac:dyDescent="0.25">
      <c r="A64" s="20" t="s">
        <v>24</v>
      </c>
      <c r="B64" s="12" t="s">
        <v>25</v>
      </c>
      <c r="C64" s="11" t="s">
        <v>55</v>
      </c>
      <c r="D64" s="12" t="s">
        <v>266</v>
      </c>
      <c r="E64" s="11" t="s">
        <v>28</v>
      </c>
      <c r="F64" s="11" t="s">
        <v>29</v>
      </c>
      <c r="G64" s="12" t="s">
        <v>267</v>
      </c>
      <c r="H64" s="12" t="s">
        <v>436</v>
      </c>
      <c r="I64" s="11" t="s">
        <v>586</v>
      </c>
      <c r="J64" s="11" t="s">
        <v>588</v>
      </c>
      <c r="K64" s="12" t="s">
        <v>92</v>
      </c>
      <c r="L64" s="80">
        <v>20</v>
      </c>
      <c r="M64" s="31" t="s">
        <v>268</v>
      </c>
      <c r="N64" s="29">
        <v>44215</v>
      </c>
      <c r="O64" s="23" t="s">
        <v>511</v>
      </c>
      <c r="P64" s="29">
        <v>44231</v>
      </c>
      <c r="Q64" s="11">
        <v>12</v>
      </c>
      <c r="R64" s="11" t="s">
        <v>35</v>
      </c>
      <c r="S64" s="11"/>
      <c r="T64" s="18" t="s">
        <v>47</v>
      </c>
      <c r="U64" s="18" t="s">
        <v>47</v>
      </c>
      <c r="V64" s="18" t="s">
        <v>46</v>
      </c>
      <c r="W64" s="18" t="s">
        <v>47</v>
      </c>
      <c r="X64" s="28" t="s">
        <v>481</v>
      </c>
    </row>
    <row r="65" spans="1:24" s="14" customFormat="1" ht="63.75" x14ac:dyDescent="0.25">
      <c r="A65" s="20" t="s">
        <v>24</v>
      </c>
      <c r="B65" s="12" t="s">
        <v>25</v>
      </c>
      <c r="C65" s="11" t="s">
        <v>78</v>
      </c>
      <c r="D65" s="12" t="s">
        <v>269</v>
      </c>
      <c r="E65" s="11" t="s">
        <v>435</v>
      </c>
      <c r="F65" s="11" t="s">
        <v>29</v>
      </c>
      <c r="G65" s="12" t="s">
        <v>270</v>
      </c>
      <c r="H65" s="12" t="s">
        <v>580</v>
      </c>
      <c r="I65" s="12" t="s">
        <v>588</v>
      </c>
      <c r="J65" s="12" t="s">
        <v>588</v>
      </c>
      <c r="K65" s="12" t="s">
        <v>92</v>
      </c>
      <c r="L65" s="80">
        <v>20</v>
      </c>
      <c r="M65" s="31" t="s">
        <v>271</v>
      </c>
      <c r="N65" s="29">
        <v>44215</v>
      </c>
      <c r="O65" s="23" t="s">
        <v>512</v>
      </c>
      <c r="P65" s="29">
        <v>44235</v>
      </c>
      <c r="Q65" s="11">
        <v>14</v>
      </c>
      <c r="R65" s="11" t="s">
        <v>35</v>
      </c>
      <c r="S65" s="11"/>
      <c r="T65" s="18" t="s">
        <v>47</v>
      </c>
      <c r="U65" s="18" t="s">
        <v>47</v>
      </c>
      <c r="V65" s="18" t="s">
        <v>46</v>
      </c>
      <c r="W65" s="18" t="s">
        <v>47</v>
      </c>
      <c r="X65" s="28" t="s">
        <v>481</v>
      </c>
    </row>
    <row r="66" spans="1:24" s="9" customFormat="1" ht="63.75" hidden="1" x14ac:dyDescent="0.2">
      <c r="A66" s="21" t="s">
        <v>24</v>
      </c>
      <c r="B66" s="7" t="s">
        <v>25</v>
      </c>
      <c r="C66" s="6" t="s">
        <v>251</v>
      </c>
      <c r="D66" s="7" t="s">
        <v>272</v>
      </c>
      <c r="E66" s="6" t="s">
        <v>50</v>
      </c>
      <c r="F66" s="6" t="s">
        <v>40</v>
      </c>
      <c r="G66" s="7" t="s">
        <v>273</v>
      </c>
      <c r="H66" s="7" t="s">
        <v>497</v>
      </c>
      <c r="I66" s="6" t="s">
        <v>581</v>
      </c>
      <c r="J66" s="15" t="s">
        <v>588</v>
      </c>
      <c r="K66" s="7" t="s">
        <v>101</v>
      </c>
      <c r="L66" s="81">
        <v>30</v>
      </c>
      <c r="M66" s="34" t="s">
        <v>274</v>
      </c>
      <c r="N66" s="49">
        <v>44215</v>
      </c>
      <c r="O66" s="25" t="s">
        <v>513</v>
      </c>
      <c r="P66" s="49">
        <v>43936</v>
      </c>
      <c r="Q66" s="6">
        <v>58</v>
      </c>
      <c r="R66" s="6" t="s">
        <v>54</v>
      </c>
      <c r="S66" s="6"/>
      <c r="T66" s="49">
        <v>43936</v>
      </c>
      <c r="U66" s="50" t="s">
        <v>514</v>
      </c>
      <c r="V66" s="50" t="s">
        <v>515</v>
      </c>
      <c r="W66" s="50" t="s">
        <v>47</v>
      </c>
      <c r="X66" s="69"/>
    </row>
    <row r="67" spans="1:24" s="14" customFormat="1" ht="38.25" x14ac:dyDescent="0.25">
      <c r="A67" s="20" t="s">
        <v>24</v>
      </c>
      <c r="B67" s="12" t="s">
        <v>25</v>
      </c>
      <c r="C67" s="11" t="s">
        <v>428</v>
      </c>
      <c r="D67" s="12" t="s">
        <v>275</v>
      </c>
      <c r="E67" s="11" t="s">
        <v>28</v>
      </c>
      <c r="F67" s="11" t="s">
        <v>29</v>
      </c>
      <c r="G67" s="12" t="s">
        <v>276</v>
      </c>
      <c r="H67" s="12" t="s">
        <v>506</v>
      </c>
      <c r="I67" s="11" t="s">
        <v>587</v>
      </c>
      <c r="J67" s="11" t="s">
        <v>587</v>
      </c>
      <c r="K67" s="12" t="s">
        <v>92</v>
      </c>
      <c r="L67" s="80">
        <v>20</v>
      </c>
      <c r="M67" s="31" t="s">
        <v>277</v>
      </c>
      <c r="N67" s="29">
        <v>44215</v>
      </c>
      <c r="O67" s="23"/>
      <c r="P67" s="29">
        <v>44250</v>
      </c>
      <c r="Q67" s="11">
        <v>20</v>
      </c>
      <c r="R67" s="11" t="s">
        <v>35</v>
      </c>
      <c r="S67" s="11" t="s">
        <v>516</v>
      </c>
      <c r="T67" s="17">
        <v>44250</v>
      </c>
      <c r="U67" s="18" t="s">
        <v>514</v>
      </c>
      <c r="V67" s="18" t="s">
        <v>515</v>
      </c>
      <c r="W67" s="18" t="s">
        <v>47</v>
      </c>
      <c r="X67" s="28" t="s">
        <v>517</v>
      </c>
    </row>
    <row r="68" spans="1:24" s="46" customFormat="1" ht="63.75" hidden="1" x14ac:dyDescent="0.25">
      <c r="A68" s="40" t="s">
        <v>24</v>
      </c>
      <c r="B68" s="41" t="s">
        <v>25</v>
      </c>
      <c r="C68" s="42" t="s">
        <v>278</v>
      </c>
      <c r="D68" s="41" t="s">
        <v>279</v>
      </c>
      <c r="E68" s="42" t="s">
        <v>39</v>
      </c>
      <c r="F68" s="42" t="s">
        <v>469</v>
      </c>
      <c r="G68" s="41" t="s">
        <v>280</v>
      </c>
      <c r="H68" s="41" t="s">
        <v>430</v>
      </c>
      <c r="I68" s="42" t="s">
        <v>585</v>
      </c>
      <c r="J68" s="41" t="s">
        <v>588</v>
      </c>
      <c r="K68" s="41" t="s">
        <v>42</v>
      </c>
      <c r="L68" s="82">
        <v>30</v>
      </c>
      <c r="M68" s="43" t="s">
        <v>281</v>
      </c>
      <c r="N68" s="44">
        <v>44215</v>
      </c>
      <c r="O68" s="45"/>
      <c r="P68" s="44"/>
      <c r="Q68" s="42"/>
      <c r="R68" s="42" t="s">
        <v>470</v>
      </c>
      <c r="S68" s="42"/>
      <c r="T68" s="57"/>
      <c r="U68" s="57"/>
      <c r="V68" s="57"/>
      <c r="W68" s="57"/>
      <c r="X68" s="70"/>
    </row>
    <row r="69" spans="1:24" s="14" customFormat="1" ht="63.75" x14ac:dyDescent="0.25">
      <c r="A69" s="20" t="s">
        <v>24</v>
      </c>
      <c r="B69" s="12" t="s">
        <v>25</v>
      </c>
      <c r="C69" s="11" t="s">
        <v>69</v>
      </c>
      <c r="D69" s="12" t="s">
        <v>123</v>
      </c>
      <c r="E69" s="11" t="s">
        <v>50</v>
      </c>
      <c r="F69" s="11" t="s">
        <v>433</v>
      </c>
      <c r="G69" s="12" t="s">
        <v>282</v>
      </c>
      <c r="H69" s="12" t="s">
        <v>425</v>
      </c>
      <c r="I69" s="12" t="s">
        <v>582</v>
      </c>
      <c r="J69" s="12" t="s">
        <v>588</v>
      </c>
      <c r="K69" s="12" t="s">
        <v>101</v>
      </c>
      <c r="L69" s="80">
        <v>30</v>
      </c>
      <c r="M69" s="31" t="s">
        <v>283</v>
      </c>
      <c r="N69" s="29">
        <v>44215</v>
      </c>
      <c r="O69" s="23" t="s">
        <v>519</v>
      </c>
      <c r="P69" s="29">
        <v>44250</v>
      </c>
      <c r="Q69" s="11">
        <v>25</v>
      </c>
      <c r="R69" s="11" t="s">
        <v>35</v>
      </c>
      <c r="S69" s="11"/>
      <c r="T69" s="18" t="s">
        <v>47</v>
      </c>
      <c r="U69" s="18" t="s">
        <v>47</v>
      </c>
      <c r="V69" s="18" t="s">
        <v>46</v>
      </c>
      <c r="W69" s="18" t="s">
        <v>47</v>
      </c>
      <c r="X69" s="28" t="s">
        <v>481</v>
      </c>
    </row>
    <row r="70" spans="1:24" s="9" customFormat="1" ht="63.75" hidden="1" x14ac:dyDescent="0.25">
      <c r="A70" s="21" t="s">
        <v>24</v>
      </c>
      <c r="B70" s="7" t="s">
        <v>25</v>
      </c>
      <c r="C70" s="6" t="s">
        <v>113</v>
      </c>
      <c r="D70" s="7" t="s">
        <v>285</v>
      </c>
      <c r="E70" s="6" t="s">
        <v>50</v>
      </c>
      <c r="F70" s="6" t="s">
        <v>40</v>
      </c>
      <c r="G70" s="7" t="s">
        <v>286</v>
      </c>
      <c r="H70" s="7" t="s">
        <v>497</v>
      </c>
      <c r="I70" s="6" t="s">
        <v>581</v>
      </c>
      <c r="J70" s="7" t="s">
        <v>588</v>
      </c>
      <c r="K70" s="7" t="s">
        <v>101</v>
      </c>
      <c r="L70" s="81">
        <v>30</v>
      </c>
      <c r="M70" s="34" t="s">
        <v>287</v>
      </c>
      <c r="N70" s="49">
        <v>44215</v>
      </c>
      <c r="O70" s="25" t="s">
        <v>520</v>
      </c>
      <c r="P70" s="49">
        <v>44301</v>
      </c>
      <c r="Q70" s="6">
        <v>59</v>
      </c>
      <c r="R70" s="6" t="s">
        <v>54</v>
      </c>
      <c r="S70" s="6"/>
      <c r="T70" s="49">
        <v>44301</v>
      </c>
      <c r="U70" s="50" t="s">
        <v>45</v>
      </c>
      <c r="V70" s="50" t="s">
        <v>46</v>
      </c>
      <c r="W70" s="50" t="s">
        <v>47</v>
      </c>
      <c r="X70" s="69"/>
    </row>
    <row r="71" spans="1:24" s="14" customFormat="1" ht="63.75" x14ac:dyDescent="0.25">
      <c r="A71" s="20" t="s">
        <v>24</v>
      </c>
      <c r="B71" s="12" t="s">
        <v>25</v>
      </c>
      <c r="C71" s="11" t="s">
        <v>112</v>
      </c>
      <c r="D71" s="12" t="s">
        <v>288</v>
      </c>
      <c r="E71" s="11" t="s">
        <v>39</v>
      </c>
      <c r="F71" s="11" t="s">
        <v>40</v>
      </c>
      <c r="G71" s="12" t="s">
        <v>289</v>
      </c>
      <c r="H71" s="12" t="s">
        <v>31</v>
      </c>
      <c r="I71" s="11" t="s">
        <v>582</v>
      </c>
      <c r="J71" s="12" t="s">
        <v>588</v>
      </c>
      <c r="K71" s="12" t="s">
        <v>101</v>
      </c>
      <c r="L71" s="80">
        <v>30</v>
      </c>
      <c r="M71" s="31" t="s">
        <v>290</v>
      </c>
      <c r="N71" s="29">
        <v>44215</v>
      </c>
      <c r="O71" s="23" t="s">
        <v>521</v>
      </c>
      <c r="P71" s="29">
        <v>44217</v>
      </c>
      <c r="Q71" s="11">
        <v>2</v>
      </c>
      <c r="R71" s="11" t="s">
        <v>35</v>
      </c>
      <c r="S71" s="11"/>
      <c r="T71" s="18" t="s">
        <v>47</v>
      </c>
      <c r="U71" s="18" t="s">
        <v>47</v>
      </c>
      <c r="V71" s="18" t="s">
        <v>46</v>
      </c>
      <c r="W71" s="18" t="s">
        <v>47</v>
      </c>
      <c r="X71" s="28" t="s">
        <v>481</v>
      </c>
    </row>
    <row r="72" spans="1:24" s="14" customFormat="1" ht="51" x14ac:dyDescent="0.25">
      <c r="A72" s="20" t="s">
        <v>24</v>
      </c>
      <c r="B72" s="12" t="s">
        <v>25</v>
      </c>
      <c r="C72" s="11" t="s">
        <v>63</v>
      </c>
      <c r="D72" s="12" t="s">
        <v>291</v>
      </c>
      <c r="E72" s="11" t="s">
        <v>39</v>
      </c>
      <c r="F72" s="11" t="s">
        <v>107</v>
      </c>
      <c r="G72" s="12" t="s">
        <v>292</v>
      </c>
      <c r="H72" s="12" t="s">
        <v>425</v>
      </c>
      <c r="I72" s="12" t="s">
        <v>582</v>
      </c>
      <c r="J72" s="12" t="s">
        <v>588</v>
      </c>
      <c r="K72" s="12" t="s">
        <v>42</v>
      </c>
      <c r="L72" s="80">
        <v>30</v>
      </c>
      <c r="M72" s="31" t="s">
        <v>293</v>
      </c>
      <c r="N72" s="29">
        <v>44216</v>
      </c>
      <c r="O72" s="23" t="s">
        <v>522</v>
      </c>
      <c r="P72" s="29">
        <v>44251</v>
      </c>
      <c r="Q72" s="11">
        <v>25</v>
      </c>
      <c r="R72" s="11" t="s">
        <v>35</v>
      </c>
      <c r="S72" s="11"/>
      <c r="T72" s="18" t="s">
        <v>47</v>
      </c>
      <c r="U72" s="18" t="s">
        <v>523</v>
      </c>
      <c r="V72" s="18" t="s">
        <v>46</v>
      </c>
      <c r="W72" s="18" t="s">
        <v>47</v>
      </c>
      <c r="X72" s="28" t="s">
        <v>62</v>
      </c>
    </row>
    <row r="73" spans="1:24" s="9" customFormat="1" ht="76.5" hidden="1" x14ac:dyDescent="0.25">
      <c r="A73" s="21" t="s">
        <v>24</v>
      </c>
      <c r="B73" s="7" t="s">
        <v>25</v>
      </c>
      <c r="C73" s="6" t="s">
        <v>294</v>
      </c>
      <c r="D73" s="7" t="s">
        <v>295</v>
      </c>
      <c r="E73" s="6" t="s">
        <v>50</v>
      </c>
      <c r="F73" s="6" t="s">
        <v>107</v>
      </c>
      <c r="G73" s="7" t="s">
        <v>296</v>
      </c>
      <c r="H73" s="7" t="s">
        <v>430</v>
      </c>
      <c r="I73" s="6" t="s">
        <v>585</v>
      </c>
      <c r="J73" s="7" t="s">
        <v>588</v>
      </c>
      <c r="K73" s="7" t="s">
        <v>101</v>
      </c>
      <c r="L73" s="81">
        <v>30</v>
      </c>
      <c r="M73" s="34" t="s">
        <v>297</v>
      </c>
      <c r="N73" s="49">
        <v>44216</v>
      </c>
      <c r="O73" s="25" t="s">
        <v>525</v>
      </c>
      <c r="P73" s="49">
        <v>44295</v>
      </c>
      <c r="Q73" s="6">
        <v>54</v>
      </c>
      <c r="R73" s="6" t="s">
        <v>54</v>
      </c>
      <c r="S73" s="6" t="s">
        <v>524</v>
      </c>
      <c r="T73" s="50" t="s">
        <v>47</v>
      </c>
      <c r="U73" s="50" t="s">
        <v>61</v>
      </c>
      <c r="V73" s="50" t="s">
        <v>46</v>
      </c>
      <c r="W73" s="50" t="s">
        <v>47</v>
      </c>
      <c r="X73" s="69" t="s">
        <v>488</v>
      </c>
    </row>
    <row r="74" spans="1:24" s="14" customFormat="1" ht="63.75" x14ac:dyDescent="0.25">
      <c r="A74" s="20" t="s">
        <v>24</v>
      </c>
      <c r="B74" s="12" t="s">
        <v>25</v>
      </c>
      <c r="C74" s="11" t="s">
        <v>429</v>
      </c>
      <c r="D74" s="12" t="s">
        <v>203</v>
      </c>
      <c r="E74" s="11" t="s">
        <v>50</v>
      </c>
      <c r="F74" s="11" t="s">
        <v>29</v>
      </c>
      <c r="G74" s="12" t="s">
        <v>298</v>
      </c>
      <c r="H74" s="12" t="s">
        <v>437</v>
      </c>
      <c r="I74" s="11" t="s">
        <v>581</v>
      </c>
      <c r="J74" s="12" t="s">
        <v>588</v>
      </c>
      <c r="K74" s="12" t="s">
        <v>101</v>
      </c>
      <c r="L74" s="80">
        <v>30</v>
      </c>
      <c r="M74" s="31" t="s">
        <v>299</v>
      </c>
      <c r="N74" s="29">
        <v>44216</v>
      </c>
      <c r="O74" s="23" t="s">
        <v>485</v>
      </c>
      <c r="P74" s="29">
        <v>44217</v>
      </c>
      <c r="Q74" s="11">
        <v>1</v>
      </c>
      <c r="R74" s="11" t="s">
        <v>35</v>
      </c>
      <c r="S74" s="11"/>
      <c r="T74" s="18" t="s">
        <v>47</v>
      </c>
      <c r="U74" s="18" t="s">
        <v>47</v>
      </c>
      <c r="V74" s="18" t="s">
        <v>46</v>
      </c>
      <c r="W74" s="18" t="s">
        <v>47</v>
      </c>
      <c r="X74" s="28" t="s">
        <v>481</v>
      </c>
    </row>
    <row r="75" spans="1:24" s="14" customFormat="1" ht="51" x14ac:dyDescent="0.25">
      <c r="A75" s="20" t="s">
        <v>24</v>
      </c>
      <c r="B75" s="12" t="s">
        <v>25</v>
      </c>
      <c r="C75" s="11" t="s">
        <v>84</v>
      </c>
      <c r="D75" s="12" t="s">
        <v>300</v>
      </c>
      <c r="E75" s="11" t="s">
        <v>435</v>
      </c>
      <c r="F75" s="11" t="s">
        <v>449</v>
      </c>
      <c r="G75" s="12" t="s">
        <v>301</v>
      </c>
      <c r="H75" s="12" t="s">
        <v>31</v>
      </c>
      <c r="I75" s="12" t="s">
        <v>582</v>
      </c>
      <c r="J75" s="12" t="s">
        <v>588</v>
      </c>
      <c r="K75" s="12" t="s">
        <v>198</v>
      </c>
      <c r="L75" s="80">
        <v>30</v>
      </c>
      <c r="M75" s="31" t="s">
        <v>302</v>
      </c>
      <c r="N75" s="29">
        <v>44216</v>
      </c>
      <c r="O75" s="23" t="s">
        <v>526</v>
      </c>
      <c r="P75" s="29">
        <v>44229</v>
      </c>
      <c r="Q75" s="11">
        <v>9</v>
      </c>
      <c r="R75" s="11" t="s">
        <v>35</v>
      </c>
      <c r="S75" s="11"/>
      <c r="T75" s="29">
        <v>44229</v>
      </c>
      <c r="U75" s="18" t="s">
        <v>45</v>
      </c>
      <c r="V75" s="18" t="s">
        <v>46</v>
      </c>
      <c r="W75" s="18" t="s">
        <v>47</v>
      </c>
      <c r="X75" s="28"/>
    </row>
    <row r="76" spans="1:24" s="14" customFormat="1" ht="76.5" x14ac:dyDescent="0.25">
      <c r="A76" s="20" t="s">
        <v>24</v>
      </c>
      <c r="B76" s="12" t="s">
        <v>25</v>
      </c>
      <c r="C76" s="11" t="s">
        <v>428</v>
      </c>
      <c r="D76" s="12" t="s">
        <v>303</v>
      </c>
      <c r="E76" s="11" t="s">
        <v>435</v>
      </c>
      <c r="F76" s="11" t="s">
        <v>29</v>
      </c>
      <c r="G76" s="12" t="s">
        <v>304</v>
      </c>
      <c r="H76" s="12" t="s">
        <v>579</v>
      </c>
      <c r="I76" s="11" t="s">
        <v>584</v>
      </c>
      <c r="J76" s="11" t="s">
        <v>587</v>
      </c>
      <c r="K76" s="12" t="s">
        <v>101</v>
      </c>
      <c r="L76" s="80">
        <v>30</v>
      </c>
      <c r="M76" s="31" t="s">
        <v>305</v>
      </c>
      <c r="N76" s="29">
        <v>44216</v>
      </c>
      <c r="O76" s="23"/>
      <c r="P76" s="29">
        <v>44253</v>
      </c>
      <c r="Q76" s="11">
        <v>27</v>
      </c>
      <c r="R76" s="11" t="s">
        <v>35</v>
      </c>
      <c r="S76" s="11" t="s">
        <v>527</v>
      </c>
      <c r="T76" s="18" t="s">
        <v>47</v>
      </c>
      <c r="U76" s="18" t="s">
        <v>47</v>
      </c>
      <c r="V76" s="18" t="s">
        <v>46</v>
      </c>
      <c r="W76" s="18" t="s">
        <v>47</v>
      </c>
      <c r="X76" s="28" t="s">
        <v>528</v>
      </c>
    </row>
    <row r="77" spans="1:24" s="9" customFormat="1" ht="38.25" hidden="1" x14ac:dyDescent="0.25">
      <c r="A77" s="21" t="s">
        <v>24</v>
      </c>
      <c r="B77" s="7" t="s">
        <v>25</v>
      </c>
      <c r="C77" s="6" t="s">
        <v>428</v>
      </c>
      <c r="D77" s="7" t="s">
        <v>306</v>
      </c>
      <c r="E77" s="6" t="s">
        <v>435</v>
      </c>
      <c r="F77" s="6" t="s">
        <v>29</v>
      </c>
      <c r="G77" s="7" t="s">
        <v>307</v>
      </c>
      <c r="H77" s="7" t="s">
        <v>530</v>
      </c>
      <c r="I77" s="6" t="s">
        <v>592</v>
      </c>
      <c r="J77" s="6" t="s">
        <v>587</v>
      </c>
      <c r="K77" s="7" t="s">
        <v>92</v>
      </c>
      <c r="L77" s="81">
        <v>20</v>
      </c>
      <c r="M77" s="34" t="s">
        <v>308</v>
      </c>
      <c r="N77" s="49">
        <v>44216</v>
      </c>
      <c r="O77" s="25"/>
      <c r="P77" s="49">
        <v>44298</v>
      </c>
      <c r="Q77" s="6">
        <v>54</v>
      </c>
      <c r="R77" s="6" t="s">
        <v>54</v>
      </c>
      <c r="S77" s="6" t="s">
        <v>529</v>
      </c>
      <c r="T77" s="50" t="s">
        <v>47</v>
      </c>
      <c r="U77" s="50" t="s">
        <v>47</v>
      </c>
      <c r="V77" s="50" t="s">
        <v>47</v>
      </c>
      <c r="W77" s="50" t="s">
        <v>47</v>
      </c>
      <c r="X77" s="69" t="s">
        <v>531</v>
      </c>
    </row>
    <row r="78" spans="1:24" s="14" customFormat="1" ht="63.75" x14ac:dyDescent="0.25">
      <c r="A78" s="20" t="s">
        <v>24</v>
      </c>
      <c r="B78" s="12" t="s">
        <v>25</v>
      </c>
      <c r="C78" s="11" t="s">
        <v>428</v>
      </c>
      <c r="D78" s="12" t="s">
        <v>309</v>
      </c>
      <c r="E78" s="11" t="s">
        <v>258</v>
      </c>
      <c r="F78" s="11" t="s">
        <v>29</v>
      </c>
      <c r="G78" s="12" t="s">
        <v>310</v>
      </c>
      <c r="H78" s="12" t="s">
        <v>436</v>
      </c>
      <c r="I78" s="11" t="s">
        <v>586</v>
      </c>
      <c r="J78" s="11" t="s">
        <v>588</v>
      </c>
      <c r="K78" s="12" t="s">
        <v>261</v>
      </c>
      <c r="L78" s="80">
        <v>10</v>
      </c>
      <c r="M78" s="51" t="s">
        <v>311</v>
      </c>
      <c r="N78" s="29">
        <v>44217</v>
      </c>
      <c r="O78" s="23" t="s">
        <v>532</v>
      </c>
      <c r="P78" s="29">
        <v>44230</v>
      </c>
      <c r="Q78" s="11">
        <v>9</v>
      </c>
      <c r="R78" s="11" t="s">
        <v>35</v>
      </c>
      <c r="S78" s="11"/>
      <c r="T78" s="29">
        <v>44230</v>
      </c>
      <c r="U78" s="18" t="s">
        <v>45</v>
      </c>
      <c r="V78" s="18" t="s">
        <v>46</v>
      </c>
      <c r="W78" s="18" t="s">
        <v>47</v>
      </c>
      <c r="X78" s="28"/>
    </row>
    <row r="79" spans="1:24" s="14" customFormat="1" ht="89.25" x14ac:dyDescent="0.25">
      <c r="A79" s="20" t="s">
        <v>24</v>
      </c>
      <c r="B79" s="12" t="s">
        <v>25</v>
      </c>
      <c r="C79" s="11" t="s">
        <v>84</v>
      </c>
      <c r="D79" s="12" t="s">
        <v>312</v>
      </c>
      <c r="E79" s="11" t="s">
        <v>435</v>
      </c>
      <c r="F79" s="11" t="s">
        <v>29</v>
      </c>
      <c r="G79" s="12" t="s">
        <v>313</v>
      </c>
      <c r="H79" s="12" t="s">
        <v>579</v>
      </c>
      <c r="I79" s="11" t="s">
        <v>584</v>
      </c>
      <c r="J79" s="11" t="s">
        <v>587</v>
      </c>
      <c r="K79" s="12" t="s">
        <v>101</v>
      </c>
      <c r="L79" s="80">
        <v>30</v>
      </c>
      <c r="M79" s="31" t="s">
        <v>314</v>
      </c>
      <c r="N79" s="29">
        <v>44217</v>
      </c>
      <c r="O79" s="23"/>
      <c r="P79" s="29">
        <v>44253</v>
      </c>
      <c r="Q79" s="11">
        <v>26</v>
      </c>
      <c r="R79" s="11" t="s">
        <v>35</v>
      </c>
      <c r="S79" s="11" t="s">
        <v>533</v>
      </c>
      <c r="T79" s="18" t="s">
        <v>47</v>
      </c>
      <c r="U79" s="18" t="s">
        <v>47</v>
      </c>
      <c r="V79" s="18" t="s">
        <v>46</v>
      </c>
      <c r="W79" s="18" t="s">
        <v>47</v>
      </c>
      <c r="X79" s="28" t="s">
        <v>528</v>
      </c>
    </row>
    <row r="80" spans="1:24" s="14" customFormat="1" ht="51" x14ac:dyDescent="0.25">
      <c r="A80" s="20" t="s">
        <v>24</v>
      </c>
      <c r="B80" s="12" t="s">
        <v>25</v>
      </c>
      <c r="C80" s="11" t="s">
        <v>112</v>
      </c>
      <c r="D80" s="12" t="s">
        <v>315</v>
      </c>
      <c r="E80" s="11" t="s">
        <v>28</v>
      </c>
      <c r="F80" s="11" t="s">
        <v>29</v>
      </c>
      <c r="G80" s="12" t="s">
        <v>316</v>
      </c>
      <c r="H80" s="12" t="s">
        <v>436</v>
      </c>
      <c r="I80" s="11" t="s">
        <v>586</v>
      </c>
      <c r="J80" s="11" t="s">
        <v>588</v>
      </c>
      <c r="K80" s="12" t="s">
        <v>101</v>
      </c>
      <c r="L80" s="80">
        <v>30</v>
      </c>
      <c r="M80" s="31" t="s">
        <v>317</v>
      </c>
      <c r="N80" s="29">
        <v>44217</v>
      </c>
      <c r="O80" s="23"/>
      <c r="P80" s="29">
        <v>44244</v>
      </c>
      <c r="Q80" s="11">
        <v>19</v>
      </c>
      <c r="R80" s="11" t="s">
        <v>35</v>
      </c>
      <c r="S80" s="11" t="s">
        <v>534</v>
      </c>
      <c r="T80" s="29">
        <v>44244</v>
      </c>
      <c r="U80" s="18" t="s">
        <v>514</v>
      </c>
      <c r="V80" s="18" t="s">
        <v>46</v>
      </c>
      <c r="W80" s="18" t="s">
        <v>47</v>
      </c>
      <c r="X80" s="28"/>
    </row>
    <row r="81" spans="1:24" s="14" customFormat="1" ht="63.75" x14ac:dyDescent="0.25">
      <c r="A81" s="20" t="s">
        <v>24</v>
      </c>
      <c r="B81" s="12" t="s">
        <v>25</v>
      </c>
      <c r="C81" s="11" t="s">
        <v>112</v>
      </c>
      <c r="D81" s="12" t="s">
        <v>318</v>
      </c>
      <c r="E81" s="11" t="s">
        <v>258</v>
      </c>
      <c r="F81" s="11" t="s">
        <v>29</v>
      </c>
      <c r="G81" s="12" t="s">
        <v>319</v>
      </c>
      <c r="H81" s="12" t="s">
        <v>425</v>
      </c>
      <c r="I81" s="12" t="s">
        <v>582</v>
      </c>
      <c r="J81" s="12" t="s">
        <v>588</v>
      </c>
      <c r="K81" s="12" t="s">
        <v>261</v>
      </c>
      <c r="L81" s="80">
        <v>10</v>
      </c>
      <c r="M81" s="31" t="s">
        <v>320</v>
      </c>
      <c r="N81" s="29">
        <v>44218</v>
      </c>
      <c r="O81" s="23" t="s">
        <v>508</v>
      </c>
      <c r="P81" s="29">
        <v>44232</v>
      </c>
      <c r="Q81" s="11">
        <v>10</v>
      </c>
      <c r="R81" s="11" t="s">
        <v>35</v>
      </c>
      <c r="S81" s="11"/>
      <c r="T81" s="18" t="s">
        <v>47</v>
      </c>
      <c r="U81" s="18" t="s">
        <v>47</v>
      </c>
      <c r="V81" s="18" t="s">
        <v>47</v>
      </c>
      <c r="W81" s="18" t="s">
        <v>47</v>
      </c>
      <c r="X81" s="28" t="s">
        <v>481</v>
      </c>
    </row>
    <row r="82" spans="1:24" s="46" customFormat="1" ht="51" hidden="1" x14ac:dyDescent="0.25">
      <c r="A82" s="40" t="s">
        <v>24</v>
      </c>
      <c r="B82" s="41" t="s">
        <v>25</v>
      </c>
      <c r="C82" s="42" t="s">
        <v>428</v>
      </c>
      <c r="D82" s="41" t="s">
        <v>322</v>
      </c>
      <c r="E82" s="42" t="s">
        <v>258</v>
      </c>
      <c r="F82" s="42" t="s">
        <v>29</v>
      </c>
      <c r="G82" s="41" t="s">
        <v>323</v>
      </c>
      <c r="H82" s="41" t="s">
        <v>430</v>
      </c>
      <c r="I82" s="42" t="s">
        <v>585</v>
      </c>
      <c r="J82" s="41" t="s">
        <v>588</v>
      </c>
      <c r="K82" s="41" t="s">
        <v>92</v>
      </c>
      <c r="L82" s="82">
        <v>20</v>
      </c>
      <c r="M82" s="43" t="s">
        <v>324</v>
      </c>
      <c r="N82" s="44">
        <v>44218</v>
      </c>
      <c r="O82" s="45"/>
      <c r="P82" s="44"/>
      <c r="Q82" s="42"/>
      <c r="R82" s="42" t="s">
        <v>470</v>
      </c>
      <c r="S82" s="42"/>
      <c r="T82" s="57"/>
      <c r="U82" s="57"/>
      <c r="V82" s="57"/>
      <c r="W82" s="57"/>
      <c r="X82" s="70"/>
    </row>
    <row r="83" spans="1:24" s="14" customFormat="1" ht="61.5" customHeight="1" x14ac:dyDescent="0.25">
      <c r="A83" s="20" t="s">
        <v>24</v>
      </c>
      <c r="B83" s="12" t="s">
        <v>25</v>
      </c>
      <c r="C83" s="11" t="s">
        <v>69</v>
      </c>
      <c r="D83" s="12" t="s">
        <v>325</v>
      </c>
      <c r="E83" s="11" t="s">
        <v>39</v>
      </c>
      <c r="F83" s="11" t="s">
        <v>29</v>
      </c>
      <c r="G83" s="12" t="s">
        <v>326</v>
      </c>
      <c r="H83" s="12" t="s">
        <v>436</v>
      </c>
      <c r="I83" s="11" t="s">
        <v>586</v>
      </c>
      <c r="J83" s="11" t="s">
        <v>588</v>
      </c>
      <c r="K83" s="12" t="s">
        <v>32</v>
      </c>
      <c r="L83" s="80">
        <v>30</v>
      </c>
      <c r="M83" s="31" t="s">
        <v>327</v>
      </c>
      <c r="N83" s="29">
        <v>44218</v>
      </c>
      <c r="O83" s="53" t="s">
        <v>535</v>
      </c>
      <c r="P83" s="29">
        <v>44258</v>
      </c>
      <c r="Q83" s="11">
        <v>28</v>
      </c>
      <c r="R83" s="11" t="s">
        <v>35</v>
      </c>
      <c r="S83" s="11"/>
      <c r="T83" s="29">
        <v>44259</v>
      </c>
      <c r="U83" s="18" t="s">
        <v>45</v>
      </c>
      <c r="V83" s="18" t="s">
        <v>46</v>
      </c>
      <c r="W83" s="18" t="s">
        <v>47</v>
      </c>
      <c r="X83" s="28"/>
    </row>
    <row r="84" spans="1:24" s="14" customFormat="1" ht="60.75" customHeight="1" thickBot="1" x14ac:dyDescent="0.3">
      <c r="A84" s="20" t="s">
        <v>24</v>
      </c>
      <c r="B84" s="12" t="s">
        <v>25</v>
      </c>
      <c r="C84" s="11" t="s">
        <v>428</v>
      </c>
      <c r="D84" s="12" t="s">
        <v>328</v>
      </c>
      <c r="E84" s="11" t="s">
        <v>258</v>
      </c>
      <c r="F84" s="11" t="s">
        <v>433</v>
      </c>
      <c r="G84" s="12" t="s">
        <v>329</v>
      </c>
      <c r="H84" s="12" t="s">
        <v>425</v>
      </c>
      <c r="I84" s="12" t="s">
        <v>582</v>
      </c>
      <c r="J84" s="12" t="s">
        <v>588</v>
      </c>
      <c r="K84" s="12" t="s">
        <v>66</v>
      </c>
      <c r="L84" s="83">
        <v>30</v>
      </c>
      <c r="M84" s="31" t="s">
        <v>330</v>
      </c>
      <c r="N84" s="29">
        <v>44218</v>
      </c>
      <c r="O84" s="23" t="s">
        <v>536</v>
      </c>
      <c r="P84" s="29">
        <v>44239</v>
      </c>
      <c r="Q84" s="11">
        <v>15</v>
      </c>
      <c r="R84" s="11" t="s">
        <v>35</v>
      </c>
      <c r="S84" s="11"/>
      <c r="T84" s="18" t="s">
        <v>47</v>
      </c>
      <c r="U84" s="18" t="s">
        <v>47</v>
      </c>
      <c r="V84" s="18" t="s">
        <v>47</v>
      </c>
      <c r="W84" s="18" t="s">
        <v>47</v>
      </c>
      <c r="X84" s="28" t="s">
        <v>481</v>
      </c>
    </row>
    <row r="85" spans="1:24" s="9" customFormat="1" ht="51" hidden="1" x14ac:dyDescent="0.25">
      <c r="A85" s="54" t="s">
        <v>24</v>
      </c>
      <c r="B85" s="54" t="s">
        <v>484</v>
      </c>
      <c r="C85" s="6" t="s">
        <v>428</v>
      </c>
      <c r="D85" s="7" t="s">
        <v>331</v>
      </c>
      <c r="E85" s="6" t="s">
        <v>28</v>
      </c>
      <c r="F85" s="6" t="s">
        <v>107</v>
      </c>
      <c r="G85" s="7" t="s">
        <v>332</v>
      </c>
      <c r="H85" s="7" t="s">
        <v>577</v>
      </c>
      <c r="I85" s="7" t="s">
        <v>582</v>
      </c>
      <c r="J85" s="7" t="s">
        <v>588</v>
      </c>
      <c r="K85" s="7" t="s">
        <v>92</v>
      </c>
      <c r="L85" s="81">
        <v>20</v>
      </c>
      <c r="M85" s="55" t="s">
        <v>333</v>
      </c>
      <c r="N85" s="49">
        <v>44218</v>
      </c>
      <c r="O85" s="25" t="s">
        <v>537</v>
      </c>
      <c r="P85" s="49">
        <v>44251</v>
      </c>
      <c r="Q85" s="6">
        <v>23</v>
      </c>
      <c r="R85" s="6" t="s">
        <v>54</v>
      </c>
      <c r="S85" s="6"/>
      <c r="T85" s="50" t="s">
        <v>47</v>
      </c>
      <c r="U85" s="50" t="s">
        <v>61</v>
      </c>
      <c r="V85" s="50" t="s">
        <v>46</v>
      </c>
      <c r="W85" s="50" t="s">
        <v>47</v>
      </c>
      <c r="X85" s="69" t="s">
        <v>62</v>
      </c>
    </row>
    <row r="86" spans="1:24" s="14" customFormat="1" ht="64.5" thickBot="1" x14ac:dyDescent="0.3">
      <c r="A86" s="20" t="s">
        <v>24</v>
      </c>
      <c r="B86" s="12" t="s">
        <v>25</v>
      </c>
      <c r="C86" s="11" t="s">
        <v>112</v>
      </c>
      <c r="D86" s="12" t="s">
        <v>334</v>
      </c>
      <c r="E86" s="11" t="s">
        <v>50</v>
      </c>
      <c r="F86" s="11" t="s">
        <v>29</v>
      </c>
      <c r="G86" s="12" t="s">
        <v>335</v>
      </c>
      <c r="H86" s="12" t="s">
        <v>436</v>
      </c>
      <c r="I86" s="11" t="s">
        <v>586</v>
      </c>
      <c r="J86" s="11" t="s">
        <v>588</v>
      </c>
      <c r="K86" s="12" t="s">
        <v>66</v>
      </c>
      <c r="L86" s="83">
        <v>30</v>
      </c>
      <c r="M86" s="31" t="s">
        <v>336</v>
      </c>
      <c r="N86" s="29">
        <v>44218</v>
      </c>
      <c r="O86" s="23"/>
      <c r="P86" s="29">
        <v>44223</v>
      </c>
      <c r="Q86" s="11">
        <v>3</v>
      </c>
      <c r="R86" s="11" t="s">
        <v>35</v>
      </c>
      <c r="S86" s="11" t="s">
        <v>538</v>
      </c>
      <c r="T86" s="18" t="s">
        <v>47</v>
      </c>
      <c r="U86" s="18" t="s">
        <v>47</v>
      </c>
      <c r="V86" s="18" t="s">
        <v>47</v>
      </c>
      <c r="W86" s="18" t="s">
        <v>47</v>
      </c>
      <c r="X86" s="28" t="s">
        <v>481</v>
      </c>
    </row>
    <row r="87" spans="1:24" s="14" customFormat="1" ht="63.75" x14ac:dyDescent="0.25">
      <c r="A87" s="20" t="s">
        <v>24</v>
      </c>
      <c r="B87" s="12" t="s">
        <v>25</v>
      </c>
      <c r="C87" s="11" t="s">
        <v>78</v>
      </c>
      <c r="D87" s="12" t="s">
        <v>337</v>
      </c>
      <c r="E87" s="11" t="s">
        <v>28</v>
      </c>
      <c r="F87" s="11" t="s">
        <v>107</v>
      </c>
      <c r="G87" s="12" t="s">
        <v>338</v>
      </c>
      <c r="H87" s="12" t="s">
        <v>436</v>
      </c>
      <c r="I87" s="11" t="s">
        <v>586</v>
      </c>
      <c r="J87" s="11" t="s">
        <v>588</v>
      </c>
      <c r="K87" s="12" t="s">
        <v>32</v>
      </c>
      <c r="L87" s="80">
        <v>30</v>
      </c>
      <c r="M87" s="31" t="s">
        <v>339</v>
      </c>
      <c r="N87" s="29">
        <v>44218</v>
      </c>
      <c r="O87" s="23" t="s">
        <v>539</v>
      </c>
      <c r="P87" s="29">
        <v>44260</v>
      </c>
      <c r="Q87" s="11">
        <v>30</v>
      </c>
      <c r="R87" s="11" t="s">
        <v>35</v>
      </c>
      <c r="S87" s="11"/>
      <c r="T87" s="18" t="s">
        <v>47</v>
      </c>
      <c r="U87" s="18" t="s">
        <v>61</v>
      </c>
      <c r="V87" s="18" t="s">
        <v>46</v>
      </c>
      <c r="W87" s="18" t="s">
        <v>47</v>
      </c>
      <c r="X87" s="28" t="s">
        <v>62</v>
      </c>
    </row>
    <row r="88" spans="1:24" s="9" customFormat="1" ht="51" hidden="1" x14ac:dyDescent="0.25">
      <c r="A88" s="21" t="s">
        <v>24</v>
      </c>
      <c r="B88" s="7" t="s">
        <v>25</v>
      </c>
      <c r="C88" s="6" t="s">
        <v>278</v>
      </c>
      <c r="D88" s="7" t="s">
        <v>340</v>
      </c>
      <c r="E88" s="6" t="s">
        <v>50</v>
      </c>
      <c r="F88" s="6" t="s">
        <v>29</v>
      </c>
      <c r="G88" s="7" t="s">
        <v>540</v>
      </c>
      <c r="H88" s="7" t="s">
        <v>506</v>
      </c>
      <c r="I88" s="6" t="s">
        <v>587</v>
      </c>
      <c r="J88" s="6" t="s">
        <v>587</v>
      </c>
      <c r="K88" s="7" t="s">
        <v>92</v>
      </c>
      <c r="L88" s="81">
        <v>20</v>
      </c>
      <c r="M88" s="34" t="s">
        <v>341</v>
      </c>
      <c r="N88" s="49">
        <v>44218</v>
      </c>
      <c r="O88" s="25" t="s">
        <v>541</v>
      </c>
      <c r="P88" s="49">
        <v>44252</v>
      </c>
      <c r="Q88" s="6">
        <v>24</v>
      </c>
      <c r="R88" s="6" t="s">
        <v>54</v>
      </c>
      <c r="S88" s="6"/>
      <c r="T88" s="50" t="s">
        <v>47</v>
      </c>
      <c r="U88" s="50" t="s">
        <v>61</v>
      </c>
      <c r="V88" s="50" t="s">
        <v>46</v>
      </c>
      <c r="W88" s="50" t="s">
        <v>47</v>
      </c>
      <c r="X88" s="69" t="s">
        <v>62</v>
      </c>
    </row>
    <row r="89" spans="1:24" s="9" customFormat="1" ht="51" hidden="1" x14ac:dyDescent="0.25">
      <c r="A89" s="21" t="s">
        <v>24</v>
      </c>
      <c r="B89" s="7" t="s">
        <v>25</v>
      </c>
      <c r="C89" s="6" t="s">
        <v>251</v>
      </c>
      <c r="D89" s="7" t="s">
        <v>342</v>
      </c>
      <c r="E89" s="6" t="s">
        <v>50</v>
      </c>
      <c r="F89" s="6" t="s">
        <v>40</v>
      </c>
      <c r="G89" s="7" t="s">
        <v>343</v>
      </c>
      <c r="H89" s="7" t="s">
        <v>497</v>
      </c>
      <c r="I89" s="6" t="s">
        <v>581</v>
      </c>
      <c r="J89" s="7" t="s">
        <v>588</v>
      </c>
      <c r="K89" s="7" t="s">
        <v>42</v>
      </c>
      <c r="L89" s="81">
        <v>30</v>
      </c>
      <c r="M89" s="34" t="s">
        <v>344</v>
      </c>
      <c r="N89" s="49">
        <v>44218</v>
      </c>
      <c r="O89" s="25" t="s">
        <v>542</v>
      </c>
      <c r="P89" s="49">
        <v>44301</v>
      </c>
      <c r="Q89" s="6">
        <v>55</v>
      </c>
      <c r="R89" s="6" t="s">
        <v>54</v>
      </c>
      <c r="S89" s="6"/>
      <c r="T89" s="49">
        <v>44301</v>
      </c>
      <c r="U89" s="50" t="s">
        <v>45</v>
      </c>
      <c r="V89" s="50" t="s">
        <v>46</v>
      </c>
      <c r="W89" s="50" t="s">
        <v>47</v>
      </c>
      <c r="X89" s="69"/>
    </row>
    <row r="90" spans="1:24" s="14" customFormat="1" ht="51.75" thickBot="1" x14ac:dyDescent="0.3">
      <c r="A90" s="20" t="s">
        <v>24</v>
      </c>
      <c r="B90" s="12" t="s">
        <v>25</v>
      </c>
      <c r="C90" s="11" t="s">
        <v>37</v>
      </c>
      <c r="D90" s="12" t="s">
        <v>345</v>
      </c>
      <c r="E90" s="11" t="s">
        <v>39</v>
      </c>
      <c r="F90" s="11" t="s">
        <v>40</v>
      </c>
      <c r="G90" s="12" t="s">
        <v>346</v>
      </c>
      <c r="H90" s="12" t="s">
        <v>425</v>
      </c>
      <c r="I90" s="12" t="s">
        <v>582</v>
      </c>
      <c r="J90" s="12" t="s">
        <v>588</v>
      </c>
      <c r="K90" s="12" t="s">
        <v>66</v>
      </c>
      <c r="L90" s="83">
        <v>30</v>
      </c>
      <c r="M90" s="31" t="s">
        <v>347</v>
      </c>
      <c r="N90" s="29">
        <v>44221</v>
      </c>
      <c r="O90" s="23" t="s">
        <v>543</v>
      </c>
      <c r="P90" s="29">
        <v>44251</v>
      </c>
      <c r="Q90" s="11">
        <v>22</v>
      </c>
      <c r="R90" s="11" t="s">
        <v>35</v>
      </c>
      <c r="S90" s="11"/>
      <c r="T90" s="18" t="s">
        <v>47</v>
      </c>
      <c r="U90" s="18" t="s">
        <v>61</v>
      </c>
      <c r="V90" s="18" t="s">
        <v>46</v>
      </c>
      <c r="W90" s="18" t="s">
        <v>47</v>
      </c>
      <c r="X90" s="28" t="s">
        <v>62</v>
      </c>
    </row>
    <row r="91" spans="1:24" s="14" customFormat="1" ht="51" x14ac:dyDescent="0.25">
      <c r="A91" s="20" t="s">
        <v>24</v>
      </c>
      <c r="B91" s="12" t="s">
        <v>25</v>
      </c>
      <c r="C91" s="11" t="s">
        <v>112</v>
      </c>
      <c r="D91" s="12" t="s">
        <v>348</v>
      </c>
      <c r="E91" s="11" t="s">
        <v>50</v>
      </c>
      <c r="F91" s="11" t="s">
        <v>40</v>
      </c>
      <c r="G91" s="12" t="s">
        <v>349</v>
      </c>
      <c r="H91" s="12" t="s">
        <v>425</v>
      </c>
      <c r="I91" s="12" t="s">
        <v>582</v>
      </c>
      <c r="J91" s="12" t="s">
        <v>588</v>
      </c>
      <c r="K91" s="12" t="s">
        <v>101</v>
      </c>
      <c r="L91" s="80">
        <v>30</v>
      </c>
      <c r="M91" s="31" t="s">
        <v>350</v>
      </c>
      <c r="N91" s="29">
        <v>44221</v>
      </c>
      <c r="O91" s="23" t="s">
        <v>544</v>
      </c>
      <c r="P91" s="29">
        <v>44251</v>
      </c>
      <c r="Q91" s="11">
        <v>22</v>
      </c>
      <c r="R91" s="11" t="s">
        <v>35</v>
      </c>
      <c r="S91" s="11"/>
      <c r="T91" s="18" t="s">
        <v>47</v>
      </c>
      <c r="U91" s="18" t="s">
        <v>61</v>
      </c>
      <c r="V91" s="18" t="s">
        <v>46</v>
      </c>
      <c r="W91" s="18" t="s">
        <v>47</v>
      </c>
      <c r="X91" s="28" t="s">
        <v>62</v>
      </c>
    </row>
    <row r="92" spans="1:24" s="9" customFormat="1" ht="63.75" hidden="1" x14ac:dyDescent="0.25">
      <c r="A92" s="21" t="s">
        <v>24</v>
      </c>
      <c r="B92" s="7" t="s">
        <v>25</v>
      </c>
      <c r="C92" s="6" t="s">
        <v>429</v>
      </c>
      <c r="D92" s="7" t="s">
        <v>284</v>
      </c>
      <c r="E92" s="6" t="s">
        <v>50</v>
      </c>
      <c r="F92" s="6" t="s">
        <v>40</v>
      </c>
      <c r="G92" s="7" t="s">
        <v>351</v>
      </c>
      <c r="H92" s="7" t="s">
        <v>497</v>
      </c>
      <c r="I92" s="6" t="s">
        <v>581</v>
      </c>
      <c r="J92" s="7" t="s">
        <v>588</v>
      </c>
      <c r="K92" s="7" t="s">
        <v>81</v>
      </c>
      <c r="L92" s="81">
        <v>30</v>
      </c>
      <c r="M92" s="34" t="s">
        <v>352</v>
      </c>
      <c r="N92" s="49">
        <v>44221</v>
      </c>
      <c r="O92" s="25" t="s">
        <v>545</v>
      </c>
      <c r="P92" s="49">
        <v>44301</v>
      </c>
      <c r="Q92" s="6">
        <v>54</v>
      </c>
      <c r="R92" s="6" t="s">
        <v>54</v>
      </c>
      <c r="S92" s="6"/>
      <c r="T92" s="49">
        <v>44301</v>
      </c>
      <c r="U92" s="50" t="s">
        <v>45</v>
      </c>
      <c r="V92" s="50" t="s">
        <v>46</v>
      </c>
      <c r="W92" s="50" t="s">
        <v>47</v>
      </c>
      <c r="X92" s="69"/>
    </row>
    <row r="93" spans="1:24" s="9" customFormat="1" ht="76.5" hidden="1" x14ac:dyDescent="0.25">
      <c r="A93" s="21" t="s">
        <v>24</v>
      </c>
      <c r="B93" s="7" t="s">
        <v>25</v>
      </c>
      <c r="C93" s="6" t="s">
        <v>55</v>
      </c>
      <c r="D93" s="7" t="s">
        <v>353</v>
      </c>
      <c r="E93" s="6" t="s">
        <v>39</v>
      </c>
      <c r="F93" s="6" t="s">
        <v>29</v>
      </c>
      <c r="G93" s="7" t="s">
        <v>354</v>
      </c>
      <c r="H93" s="7" t="s">
        <v>430</v>
      </c>
      <c r="I93" s="6" t="s">
        <v>585</v>
      </c>
      <c r="J93" s="7" t="s">
        <v>588</v>
      </c>
      <c r="K93" s="7" t="s">
        <v>92</v>
      </c>
      <c r="L93" s="81">
        <v>20</v>
      </c>
      <c r="M93" s="34" t="s">
        <v>355</v>
      </c>
      <c r="N93" s="49">
        <v>44221</v>
      </c>
      <c r="O93" s="25" t="s">
        <v>546</v>
      </c>
      <c r="P93" s="49">
        <v>44295</v>
      </c>
      <c r="Q93" s="6">
        <v>51</v>
      </c>
      <c r="R93" s="6" t="s">
        <v>54</v>
      </c>
      <c r="S93" s="6" t="s">
        <v>524</v>
      </c>
      <c r="T93" s="50" t="s">
        <v>47</v>
      </c>
      <c r="U93" s="50" t="s">
        <v>61</v>
      </c>
      <c r="V93" s="50" t="s">
        <v>46</v>
      </c>
      <c r="W93" s="50" t="s">
        <v>47</v>
      </c>
      <c r="X93" s="69" t="s">
        <v>488</v>
      </c>
    </row>
    <row r="94" spans="1:24" s="9" customFormat="1" ht="63.75" hidden="1" x14ac:dyDescent="0.25">
      <c r="A94" s="21" t="s">
        <v>24</v>
      </c>
      <c r="B94" s="7" t="s">
        <v>25</v>
      </c>
      <c r="C94" s="6" t="s">
        <v>251</v>
      </c>
      <c r="D94" s="7" t="s">
        <v>284</v>
      </c>
      <c r="E94" s="6" t="s">
        <v>50</v>
      </c>
      <c r="F94" s="6" t="s">
        <v>29</v>
      </c>
      <c r="G94" s="7" t="s">
        <v>356</v>
      </c>
      <c r="H94" s="7" t="s">
        <v>425</v>
      </c>
      <c r="I94" s="7" t="s">
        <v>582</v>
      </c>
      <c r="J94" s="7" t="s">
        <v>588</v>
      </c>
      <c r="K94" s="7" t="s">
        <v>92</v>
      </c>
      <c r="L94" s="81">
        <v>20</v>
      </c>
      <c r="M94" s="34" t="s">
        <v>357</v>
      </c>
      <c r="N94" s="49">
        <v>44221</v>
      </c>
      <c r="O94" s="25" t="s">
        <v>547</v>
      </c>
      <c r="P94" s="49">
        <v>44253</v>
      </c>
      <c r="Q94" s="6">
        <v>24</v>
      </c>
      <c r="R94" s="6" t="s">
        <v>54</v>
      </c>
      <c r="S94" s="6"/>
      <c r="T94" s="50" t="s">
        <v>47</v>
      </c>
      <c r="U94" s="50" t="s">
        <v>61</v>
      </c>
      <c r="V94" s="50" t="s">
        <v>46</v>
      </c>
      <c r="W94" s="50" t="s">
        <v>47</v>
      </c>
      <c r="X94" s="69" t="s">
        <v>62</v>
      </c>
    </row>
    <row r="95" spans="1:24" s="14" customFormat="1" ht="51" x14ac:dyDescent="0.25">
      <c r="A95" s="19" t="s">
        <v>431</v>
      </c>
      <c r="B95" s="19" t="s">
        <v>575</v>
      </c>
      <c r="C95" s="11" t="s">
        <v>55</v>
      </c>
      <c r="D95" s="12" t="s">
        <v>236</v>
      </c>
      <c r="E95" s="11" t="s">
        <v>39</v>
      </c>
      <c r="F95" s="11" t="s">
        <v>107</v>
      </c>
      <c r="G95" s="12" t="s">
        <v>358</v>
      </c>
      <c r="H95" s="12" t="s">
        <v>425</v>
      </c>
      <c r="I95" s="12" t="s">
        <v>582</v>
      </c>
      <c r="J95" s="12" t="s">
        <v>588</v>
      </c>
      <c r="K95" s="12" t="s">
        <v>109</v>
      </c>
      <c r="L95" s="80">
        <v>30</v>
      </c>
      <c r="M95" s="31" t="s">
        <v>359</v>
      </c>
      <c r="N95" s="29">
        <v>44221</v>
      </c>
      <c r="O95" s="23" t="s">
        <v>500</v>
      </c>
      <c r="P95" s="29">
        <v>44229</v>
      </c>
      <c r="Q95" s="11">
        <v>6</v>
      </c>
      <c r="R95" s="11" t="s">
        <v>35</v>
      </c>
      <c r="S95" s="11"/>
      <c r="T95" s="29">
        <v>44229</v>
      </c>
      <c r="U95" s="18" t="s">
        <v>45</v>
      </c>
      <c r="V95" s="18" t="s">
        <v>46</v>
      </c>
      <c r="W95" s="18" t="s">
        <v>47</v>
      </c>
      <c r="X95" s="28"/>
    </row>
    <row r="96" spans="1:24" s="9" customFormat="1" ht="51" hidden="1" x14ac:dyDescent="0.25">
      <c r="A96" s="21" t="s">
        <v>24</v>
      </c>
      <c r="B96" s="7" t="s">
        <v>25</v>
      </c>
      <c r="C96" s="6" t="s">
        <v>69</v>
      </c>
      <c r="D96" s="7" t="s">
        <v>360</v>
      </c>
      <c r="E96" s="6" t="s">
        <v>39</v>
      </c>
      <c r="F96" s="6" t="s">
        <v>40</v>
      </c>
      <c r="G96" s="7" t="s">
        <v>361</v>
      </c>
      <c r="H96" s="7" t="s">
        <v>497</v>
      </c>
      <c r="I96" s="6" t="s">
        <v>581</v>
      </c>
      <c r="J96" s="7" t="s">
        <v>588</v>
      </c>
      <c r="K96" s="7" t="s">
        <v>101</v>
      </c>
      <c r="L96" s="81">
        <v>30</v>
      </c>
      <c r="M96" s="34" t="s">
        <v>362</v>
      </c>
      <c r="N96" s="49">
        <v>44221</v>
      </c>
      <c r="O96" s="25" t="s">
        <v>548</v>
      </c>
      <c r="P96" s="8">
        <v>44301</v>
      </c>
      <c r="Q96" s="6">
        <v>55</v>
      </c>
      <c r="R96" s="6" t="s">
        <v>54</v>
      </c>
      <c r="S96" s="6"/>
      <c r="T96" s="49">
        <v>44229</v>
      </c>
      <c r="U96" s="68">
        <v>44301</v>
      </c>
      <c r="V96" s="50" t="s">
        <v>46</v>
      </c>
      <c r="W96" s="50" t="s">
        <v>47</v>
      </c>
      <c r="X96" s="69"/>
    </row>
    <row r="97" spans="1:24" s="14" customFormat="1" ht="63.75" x14ac:dyDescent="0.25">
      <c r="A97" s="10" t="s">
        <v>24</v>
      </c>
      <c r="B97" s="11" t="s">
        <v>574</v>
      </c>
      <c r="C97" s="11" t="s">
        <v>439</v>
      </c>
      <c r="D97" s="12" t="s">
        <v>363</v>
      </c>
      <c r="E97" s="11" t="s">
        <v>50</v>
      </c>
      <c r="F97" s="11" t="s">
        <v>107</v>
      </c>
      <c r="G97" s="12" t="s">
        <v>364</v>
      </c>
      <c r="H97" s="12" t="s">
        <v>425</v>
      </c>
      <c r="I97" s="12" t="s">
        <v>582</v>
      </c>
      <c r="J97" s="12" t="s">
        <v>588</v>
      </c>
      <c r="K97" s="12" t="s">
        <v>32</v>
      </c>
      <c r="L97" s="80">
        <v>30</v>
      </c>
      <c r="M97" s="31" t="s">
        <v>365</v>
      </c>
      <c r="N97" s="29">
        <v>44221</v>
      </c>
      <c r="O97" s="23" t="s">
        <v>549</v>
      </c>
      <c r="P97" s="13">
        <v>44232</v>
      </c>
      <c r="Q97" s="11">
        <v>9</v>
      </c>
      <c r="R97" s="11" t="s">
        <v>35</v>
      </c>
      <c r="S97" s="11"/>
      <c r="T97" s="18" t="s">
        <v>47</v>
      </c>
      <c r="U97" s="18" t="s">
        <v>47</v>
      </c>
      <c r="V97" s="18" t="s">
        <v>46</v>
      </c>
      <c r="W97" s="18" t="s">
        <v>47</v>
      </c>
      <c r="X97" s="28" t="s">
        <v>481</v>
      </c>
    </row>
    <row r="98" spans="1:24" s="14" customFormat="1" ht="63.75" x14ac:dyDescent="0.25">
      <c r="A98" s="20" t="s">
        <v>24</v>
      </c>
      <c r="B98" s="12" t="s">
        <v>25</v>
      </c>
      <c r="C98" s="11" t="s">
        <v>55</v>
      </c>
      <c r="D98" s="12" t="s">
        <v>366</v>
      </c>
      <c r="E98" s="11" t="s">
        <v>39</v>
      </c>
      <c r="F98" s="11" t="s">
        <v>107</v>
      </c>
      <c r="G98" s="12" t="s">
        <v>367</v>
      </c>
      <c r="H98" s="12" t="s">
        <v>425</v>
      </c>
      <c r="I98" s="12" t="s">
        <v>582</v>
      </c>
      <c r="J98" s="12" t="s">
        <v>588</v>
      </c>
      <c r="K98" s="12" t="s">
        <v>92</v>
      </c>
      <c r="L98" s="80">
        <v>20</v>
      </c>
      <c r="M98" s="31" t="s">
        <v>368</v>
      </c>
      <c r="N98" s="29">
        <v>44221</v>
      </c>
      <c r="O98" s="23" t="s">
        <v>552</v>
      </c>
      <c r="P98" s="23" t="s">
        <v>550</v>
      </c>
      <c r="Q98" s="11">
        <v>3</v>
      </c>
      <c r="R98" s="11" t="s">
        <v>35</v>
      </c>
      <c r="S98" s="11"/>
      <c r="T98" s="47" t="s">
        <v>550</v>
      </c>
      <c r="U98" s="18" t="s">
        <v>45</v>
      </c>
      <c r="V98" s="18" t="s">
        <v>46</v>
      </c>
      <c r="W98" s="18" t="s">
        <v>47</v>
      </c>
      <c r="X98" s="28" t="s">
        <v>551</v>
      </c>
    </row>
    <row r="99" spans="1:24" s="14" customFormat="1" ht="63.75" x14ac:dyDescent="0.25">
      <c r="A99" s="20" t="s">
        <v>24</v>
      </c>
      <c r="B99" s="12" t="s">
        <v>25</v>
      </c>
      <c r="C99" s="18" t="s">
        <v>438</v>
      </c>
      <c r="D99" s="12" t="s">
        <v>369</v>
      </c>
      <c r="E99" s="11" t="s">
        <v>435</v>
      </c>
      <c r="F99" s="11" t="s">
        <v>29</v>
      </c>
      <c r="G99" s="12" t="s">
        <v>370</v>
      </c>
      <c r="H99" s="12" t="s">
        <v>437</v>
      </c>
      <c r="I99" s="11" t="s">
        <v>581</v>
      </c>
      <c r="J99" s="12" t="s">
        <v>588</v>
      </c>
      <c r="K99" s="12" t="s">
        <v>92</v>
      </c>
      <c r="L99" s="80">
        <v>20</v>
      </c>
      <c r="M99" s="31" t="s">
        <v>371</v>
      </c>
      <c r="N99" s="29">
        <v>44221</v>
      </c>
      <c r="O99" s="23"/>
      <c r="P99" s="13">
        <v>44232</v>
      </c>
      <c r="Q99" s="11">
        <v>9</v>
      </c>
      <c r="R99" s="11" t="s">
        <v>35</v>
      </c>
      <c r="S99" s="11" t="s">
        <v>553</v>
      </c>
      <c r="T99" s="18" t="s">
        <v>47</v>
      </c>
      <c r="U99" s="18" t="s">
        <v>47</v>
      </c>
      <c r="V99" s="18" t="s">
        <v>46</v>
      </c>
      <c r="W99" s="18" t="s">
        <v>47</v>
      </c>
      <c r="X99" s="28" t="s">
        <v>481</v>
      </c>
    </row>
    <row r="100" spans="1:24" s="9" customFormat="1" ht="51" hidden="1" x14ac:dyDescent="0.25">
      <c r="A100" s="21" t="s">
        <v>24</v>
      </c>
      <c r="B100" s="7" t="s">
        <v>25</v>
      </c>
      <c r="C100" s="6" t="s">
        <v>427</v>
      </c>
      <c r="D100" s="7" t="s">
        <v>372</v>
      </c>
      <c r="E100" s="6" t="s">
        <v>28</v>
      </c>
      <c r="F100" s="6" t="s">
        <v>29</v>
      </c>
      <c r="G100" s="7" t="s">
        <v>354</v>
      </c>
      <c r="H100" s="7" t="s">
        <v>425</v>
      </c>
      <c r="I100" s="7" t="s">
        <v>582</v>
      </c>
      <c r="J100" s="7" t="s">
        <v>588</v>
      </c>
      <c r="K100" s="7" t="s">
        <v>92</v>
      </c>
      <c r="L100" s="81">
        <v>20</v>
      </c>
      <c r="M100" s="34" t="s">
        <v>373</v>
      </c>
      <c r="N100" s="49">
        <v>44221</v>
      </c>
      <c r="O100" s="25" t="s">
        <v>554</v>
      </c>
      <c r="P100" s="8">
        <v>44251</v>
      </c>
      <c r="Q100" s="6">
        <v>22</v>
      </c>
      <c r="R100" s="6" t="s">
        <v>54</v>
      </c>
      <c r="S100" s="6"/>
      <c r="T100" s="50" t="s">
        <v>47</v>
      </c>
      <c r="U100" s="50" t="s">
        <v>61</v>
      </c>
      <c r="V100" s="50" t="s">
        <v>46</v>
      </c>
      <c r="W100" s="50" t="s">
        <v>47</v>
      </c>
      <c r="X100" s="69" t="s">
        <v>62</v>
      </c>
    </row>
    <row r="101" spans="1:24" s="46" customFormat="1" ht="51" hidden="1" x14ac:dyDescent="0.25">
      <c r="A101" s="40" t="s">
        <v>24</v>
      </c>
      <c r="B101" s="41" t="s">
        <v>25</v>
      </c>
      <c r="C101" s="42" t="s">
        <v>428</v>
      </c>
      <c r="D101" s="41" t="s">
        <v>374</v>
      </c>
      <c r="E101" s="42" t="s">
        <v>28</v>
      </c>
      <c r="F101" s="42" t="s">
        <v>107</v>
      </c>
      <c r="G101" s="41" t="s">
        <v>375</v>
      </c>
      <c r="H101" s="41" t="s">
        <v>31</v>
      </c>
      <c r="I101" s="41" t="s">
        <v>582</v>
      </c>
      <c r="J101" s="41" t="s">
        <v>588</v>
      </c>
      <c r="K101" s="41" t="s">
        <v>42</v>
      </c>
      <c r="L101" s="82">
        <v>30</v>
      </c>
      <c r="M101" s="78" t="s">
        <v>376</v>
      </c>
      <c r="N101" s="44">
        <v>44222</v>
      </c>
      <c r="O101" s="45"/>
      <c r="P101" s="42"/>
      <c r="Q101" s="42"/>
      <c r="R101" s="42" t="s">
        <v>470</v>
      </c>
      <c r="S101" s="42"/>
      <c r="T101" s="57"/>
      <c r="U101" s="57"/>
      <c r="V101" s="57"/>
      <c r="W101" s="57"/>
      <c r="X101" s="70" t="s">
        <v>555</v>
      </c>
    </row>
    <row r="102" spans="1:24" s="14" customFormat="1" ht="51" x14ac:dyDescent="0.25">
      <c r="A102" s="20" t="s">
        <v>24</v>
      </c>
      <c r="B102" s="12" t="s">
        <v>25</v>
      </c>
      <c r="C102" s="18" t="s">
        <v>438</v>
      </c>
      <c r="D102" s="12" t="s">
        <v>377</v>
      </c>
      <c r="E102" s="11" t="s">
        <v>435</v>
      </c>
      <c r="F102" s="11" t="s">
        <v>107</v>
      </c>
      <c r="G102" s="12" t="s">
        <v>378</v>
      </c>
      <c r="H102" s="12" t="s">
        <v>425</v>
      </c>
      <c r="I102" s="12" t="s">
        <v>582</v>
      </c>
      <c r="J102" s="12" t="s">
        <v>588</v>
      </c>
      <c r="K102" s="12" t="s">
        <v>32</v>
      </c>
      <c r="L102" s="80">
        <v>30</v>
      </c>
      <c r="M102" s="31" t="s">
        <v>379</v>
      </c>
      <c r="N102" s="29">
        <v>44222</v>
      </c>
      <c r="O102" s="23" t="s">
        <v>556</v>
      </c>
      <c r="P102" s="13">
        <v>44258</v>
      </c>
      <c r="Q102" s="11">
        <v>26</v>
      </c>
      <c r="R102" s="11" t="s">
        <v>35</v>
      </c>
      <c r="S102" s="11"/>
      <c r="T102" s="17">
        <v>44259</v>
      </c>
      <c r="U102" s="18" t="s">
        <v>45</v>
      </c>
      <c r="V102" s="18" t="s">
        <v>46</v>
      </c>
      <c r="W102" s="18" t="s">
        <v>47</v>
      </c>
      <c r="X102" s="28"/>
    </row>
    <row r="103" spans="1:24" s="46" customFormat="1" ht="63.75" hidden="1" x14ac:dyDescent="0.25">
      <c r="A103" s="40" t="s">
        <v>24</v>
      </c>
      <c r="B103" s="41" t="s">
        <v>25</v>
      </c>
      <c r="C103" s="42" t="s">
        <v>428</v>
      </c>
      <c r="D103" s="41" t="s">
        <v>160</v>
      </c>
      <c r="E103" s="42" t="s">
        <v>435</v>
      </c>
      <c r="F103" s="42" t="s">
        <v>107</v>
      </c>
      <c r="G103" s="41" t="s">
        <v>380</v>
      </c>
      <c r="H103" s="41" t="s">
        <v>430</v>
      </c>
      <c r="I103" s="42" t="s">
        <v>585</v>
      </c>
      <c r="J103" s="41" t="s">
        <v>588</v>
      </c>
      <c r="K103" s="41" t="s">
        <v>101</v>
      </c>
      <c r="L103" s="82">
        <v>30</v>
      </c>
      <c r="M103" s="43" t="s">
        <v>381</v>
      </c>
      <c r="N103" s="44">
        <v>44222</v>
      </c>
      <c r="O103" s="45"/>
      <c r="P103" s="42"/>
      <c r="Q103" s="42"/>
      <c r="R103" s="42" t="s">
        <v>470</v>
      </c>
      <c r="S103" s="42"/>
      <c r="T103" s="57"/>
      <c r="U103" s="57"/>
      <c r="V103" s="57"/>
      <c r="W103" s="57"/>
      <c r="X103" s="70"/>
    </row>
    <row r="104" spans="1:24" s="14" customFormat="1" ht="51" x14ac:dyDescent="0.25">
      <c r="A104" s="56" t="s">
        <v>431</v>
      </c>
      <c r="B104" s="18" t="s">
        <v>432</v>
      </c>
      <c r="C104" s="11" t="s">
        <v>112</v>
      </c>
      <c r="D104" s="12" t="s">
        <v>382</v>
      </c>
      <c r="E104" s="11" t="s">
        <v>28</v>
      </c>
      <c r="F104" s="11" t="s">
        <v>107</v>
      </c>
      <c r="G104" s="12" t="s">
        <v>383</v>
      </c>
      <c r="H104" s="12" t="s">
        <v>425</v>
      </c>
      <c r="I104" s="12" t="s">
        <v>582</v>
      </c>
      <c r="J104" s="12" t="s">
        <v>588</v>
      </c>
      <c r="K104" s="12" t="s">
        <v>101</v>
      </c>
      <c r="L104" s="80">
        <v>30</v>
      </c>
      <c r="M104" s="31" t="s">
        <v>384</v>
      </c>
      <c r="N104" s="29">
        <v>44222</v>
      </c>
      <c r="O104" s="23" t="s">
        <v>557</v>
      </c>
      <c r="P104" s="13">
        <v>44251</v>
      </c>
      <c r="Q104" s="11">
        <v>21</v>
      </c>
      <c r="R104" s="11" t="s">
        <v>35</v>
      </c>
      <c r="S104" s="11"/>
      <c r="T104" s="18" t="s">
        <v>47</v>
      </c>
      <c r="U104" s="18" t="s">
        <v>61</v>
      </c>
      <c r="V104" s="18" t="s">
        <v>46</v>
      </c>
      <c r="W104" s="18" t="s">
        <v>47</v>
      </c>
      <c r="X104" s="28" t="s">
        <v>62</v>
      </c>
    </row>
    <row r="105" spans="1:24" s="14" customFormat="1" ht="63.75" x14ac:dyDescent="0.25">
      <c r="A105" s="10" t="s">
        <v>24</v>
      </c>
      <c r="B105" s="11" t="s">
        <v>574</v>
      </c>
      <c r="C105" s="11" t="s">
        <v>385</v>
      </c>
      <c r="D105" s="12" t="s">
        <v>386</v>
      </c>
      <c r="E105" s="11" t="s">
        <v>50</v>
      </c>
      <c r="F105" s="11" t="s">
        <v>107</v>
      </c>
      <c r="G105" s="12" t="s">
        <v>387</v>
      </c>
      <c r="H105" s="12" t="s">
        <v>425</v>
      </c>
      <c r="I105" s="12" t="s">
        <v>582</v>
      </c>
      <c r="J105" s="12" t="s">
        <v>588</v>
      </c>
      <c r="K105" s="12" t="s">
        <v>32</v>
      </c>
      <c r="L105" s="80">
        <v>30</v>
      </c>
      <c r="M105" s="31" t="s">
        <v>388</v>
      </c>
      <c r="N105" s="29">
        <v>44222</v>
      </c>
      <c r="O105" s="23" t="s">
        <v>558</v>
      </c>
      <c r="P105" s="13">
        <v>44228</v>
      </c>
      <c r="Q105" s="11">
        <v>5</v>
      </c>
      <c r="R105" s="11" t="s">
        <v>35</v>
      </c>
      <c r="S105" s="11"/>
      <c r="T105" s="18" t="s">
        <v>47</v>
      </c>
      <c r="U105" s="18" t="s">
        <v>47</v>
      </c>
      <c r="V105" s="18" t="s">
        <v>46</v>
      </c>
      <c r="W105" s="18" t="s">
        <v>47</v>
      </c>
      <c r="X105" s="28" t="s">
        <v>481</v>
      </c>
    </row>
    <row r="106" spans="1:24" s="14" customFormat="1" ht="51" x14ac:dyDescent="0.25">
      <c r="A106" s="20" t="s">
        <v>24</v>
      </c>
      <c r="B106" s="12" t="s">
        <v>25</v>
      </c>
      <c r="C106" s="11" t="s">
        <v>462</v>
      </c>
      <c r="D106" s="12" t="s">
        <v>389</v>
      </c>
      <c r="E106" s="11" t="s">
        <v>28</v>
      </c>
      <c r="F106" s="11" t="s">
        <v>107</v>
      </c>
      <c r="G106" s="12" t="s">
        <v>390</v>
      </c>
      <c r="H106" s="12" t="s">
        <v>425</v>
      </c>
      <c r="I106" s="12" t="s">
        <v>582</v>
      </c>
      <c r="J106" s="12" t="s">
        <v>588</v>
      </c>
      <c r="K106" s="12" t="s">
        <v>92</v>
      </c>
      <c r="L106" s="80">
        <v>20</v>
      </c>
      <c r="M106" s="31" t="s">
        <v>391</v>
      </c>
      <c r="N106" s="29">
        <v>44223</v>
      </c>
      <c r="O106" s="23" t="s">
        <v>559</v>
      </c>
      <c r="P106" s="13">
        <v>44251</v>
      </c>
      <c r="Q106" s="11">
        <v>20</v>
      </c>
      <c r="R106" s="11" t="s">
        <v>35</v>
      </c>
      <c r="S106" s="11"/>
      <c r="T106" s="18" t="s">
        <v>47</v>
      </c>
      <c r="U106" s="18" t="s">
        <v>61</v>
      </c>
      <c r="V106" s="18" t="s">
        <v>46</v>
      </c>
      <c r="W106" s="18" t="s">
        <v>47</v>
      </c>
      <c r="X106" s="28" t="s">
        <v>62</v>
      </c>
    </row>
    <row r="107" spans="1:24" s="46" customFormat="1" ht="51" hidden="1" x14ac:dyDescent="0.25">
      <c r="A107" s="40" t="s">
        <v>24</v>
      </c>
      <c r="B107" s="41" t="s">
        <v>25</v>
      </c>
      <c r="C107" s="42" t="s">
        <v>251</v>
      </c>
      <c r="D107" s="41" t="s">
        <v>392</v>
      </c>
      <c r="E107" s="42" t="s">
        <v>28</v>
      </c>
      <c r="F107" s="42" t="s">
        <v>449</v>
      </c>
      <c r="G107" s="41" t="s">
        <v>393</v>
      </c>
      <c r="H107" s="41" t="s">
        <v>560</v>
      </c>
      <c r="I107" s="42" t="s">
        <v>585</v>
      </c>
      <c r="J107" s="41" t="s">
        <v>588</v>
      </c>
      <c r="K107" s="41" t="s">
        <v>198</v>
      </c>
      <c r="L107" s="82">
        <v>30</v>
      </c>
      <c r="M107" s="43" t="s">
        <v>394</v>
      </c>
      <c r="N107" s="44">
        <v>44223</v>
      </c>
      <c r="O107" s="45"/>
      <c r="P107" s="42"/>
      <c r="Q107" s="42"/>
      <c r="R107" s="42" t="s">
        <v>470</v>
      </c>
      <c r="S107" s="42"/>
      <c r="T107" s="57"/>
      <c r="U107" s="57"/>
      <c r="V107" s="57"/>
      <c r="W107" s="57"/>
      <c r="X107" s="70"/>
    </row>
    <row r="108" spans="1:24" s="14" customFormat="1" ht="89.25" x14ac:dyDescent="0.25">
      <c r="A108" s="20" t="s">
        <v>24</v>
      </c>
      <c r="B108" s="12" t="s">
        <v>25</v>
      </c>
      <c r="C108" s="11" t="s">
        <v>69</v>
      </c>
      <c r="D108" s="12" t="s">
        <v>395</v>
      </c>
      <c r="E108" s="11" t="s">
        <v>50</v>
      </c>
      <c r="F108" s="11" t="s">
        <v>107</v>
      </c>
      <c r="G108" s="12" t="s">
        <v>396</v>
      </c>
      <c r="H108" s="12" t="s">
        <v>425</v>
      </c>
      <c r="I108" s="12" t="s">
        <v>582</v>
      </c>
      <c r="J108" s="12" t="s">
        <v>588</v>
      </c>
      <c r="K108" s="12" t="s">
        <v>101</v>
      </c>
      <c r="L108" s="80">
        <v>30</v>
      </c>
      <c r="M108" s="31" t="s">
        <v>397</v>
      </c>
      <c r="N108" s="29">
        <v>44223</v>
      </c>
      <c r="O108" s="23" t="s">
        <v>561</v>
      </c>
      <c r="P108" s="13">
        <v>44251</v>
      </c>
      <c r="Q108" s="11">
        <v>20</v>
      </c>
      <c r="R108" s="11" t="s">
        <v>35</v>
      </c>
      <c r="S108" s="11"/>
      <c r="T108" s="18" t="s">
        <v>47</v>
      </c>
      <c r="U108" s="18" t="s">
        <v>61</v>
      </c>
      <c r="V108" s="18" t="s">
        <v>46</v>
      </c>
      <c r="W108" s="18" t="s">
        <v>47</v>
      </c>
      <c r="X108" s="28" t="s">
        <v>62</v>
      </c>
    </row>
    <row r="109" spans="1:24" s="9" customFormat="1" ht="76.5" hidden="1" x14ac:dyDescent="0.25">
      <c r="A109" s="21" t="s">
        <v>24</v>
      </c>
      <c r="B109" s="7" t="s">
        <v>25</v>
      </c>
      <c r="C109" s="6" t="s">
        <v>428</v>
      </c>
      <c r="D109" s="7" t="s">
        <v>398</v>
      </c>
      <c r="E109" s="6" t="s">
        <v>258</v>
      </c>
      <c r="F109" s="6" t="s">
        <v>29</v>
      </c>
      <c r="G109" s="7" t="s">
        <v>399</v>
      </c>
      <c r="H109" s="7" t="s">
        <v>506</v>
      </c>
      <c r="I109" s="6" t="s">
        <v>587</v>
      </c>
      <c r="J109" s="6" t="s">
        <v>587</v>
      </c>
      <c r="K109" s="7" t="s">
        <v>261</v>
      </c>
      <c r="L109" s="81">
        <v>10</v>
      </c>
      <c r="M109" s="34" t="s">
        <v>400</v>
      </c>
      <c r="N109" s="49">
        <v>44223</v>
      </c>
      <c r="O109" s="25" t="s">
        <v>562</v>
      </c>
      <c r="P109" s="8">
        <v>44251</v>
      </c>
      <c r="Q109" s="6">
        <v>20</v>
      </c>
      <c r="R109" s="6" t="s">
        <v>54</v>
      </c>
      <c r="S109" s="6" t="s">
        <v>563</v>
      </c>
      <c r="T109" s="50" t="s">
        <v>47</v>
      </c>
      <c r="U109" s="50" t="s">
        <v>47</v>
      </c>
      <c r="V109" s="50" t="s">
        <v>47</v>
      </c>
      <c r="W109" s="50" t="s">
        <v>47</v>
      </c>
      <c r="X109" s="69" t="s">
        <v>564</v>
      </c>
    </row>
    <row r="110" spans="1:24" s="14" customFormat="1" ht="51" x14ac:dyDescent="0.25">
      <c r="A110" s="20" t="s">
        <v>24</v>
      </c>
      <c r="B110" s="12" t="s">
        <v>25</v>
      </c>
      <c r="C110" s="11" t="s">
        <v>251</v>
      </c>
      <c r="D110" s="12" t="s">
        <v>401</v>
      </c>
      <c r="E110" s="11" t="s">
        <v>28</v>
      </c>
      <c r="F110" s="11" t="s">
        <v>449</v>
      </c>
      <c r="G110" s="12" t="s">
        <v>402</v>
      </c>
      <c r="H110" s="12" t="s">
        <v>31</v>
      </c>
      <c r="I110" s="12" t="s">
        <v>582</v>
      </c>
      <c r="J110" s="12" t="s">
        <v>588</v>
      </c>
      <c r="K110" s="12" t="s">
        <v>101</v>
      </c>
      <c r="L110" s="80">
        <v>30</v>
      </c>
      <c r="M110" s="31" t="s">
        <v>403</v>
      </c>
      <c r="N110" s="29">
        <v>44224</v>
      </c>
      <c r="O110" s="23" t="s">
        <v>565</v>
      </c>
      <c r="P110" s="13">
        <v>44229</v>
      </c>
      <c r="Q110" s="11">
        <v>4</v>
      </c>
      <c r="R110" s="11" t="s">
        <v>35</v>
      </c>
      <c r="S110" s="11"/>
      <c r="T110" s="17">
        <v>44229</v>
      </c>
      <c r="U110" s="18" t="s">
        <v>45</v>
      </c>
      <c r="V110" s="18" t="s">
        <v>46</v>
      </c>
      <c r="W110" s="18" t="s">
        <v>47</v>
      </c>
      <c r="X110" s="28"/>
    </row>
    <row r="111" spans="1:24" s="46" customFormat="1" ht="63.75" hidden="1" x14ac:dyDescent="0.25">
      <c r="A111" s="40" t="s">
        <v>24</v>
      </c>
      <c r="B111" s="41" t="s">
        <v>25</v>
      </c>
      <c r="C111" s="42" t="s">
        <v>404</v>
      </c>
      <c r="D111" s="41" t="s">
        <v>405</v>
      </c>
      <c r="E111" s="42" t="s">
        <v>50</v>
      </c>
      <c r="F111" s="42" t="s">
        <v>40</v>
      </c>
      <c r="G111" s="41" t="s">
        <v>406</v>
      </c>
      <c r="H111" s="41" t="s">
        <v>442</v>
      </c>
      <c r="I111" s="42" t="s">
        <v>581</v>
      </c>
      <c r="J111" s="41" t="s">
        <v>588</v>
      </c>
      <c r="K111" s="41" t="s">
        <v>92</v>
      </c>
      <c r="L111" s="82">
        <v>20</v>
      </c>
      <c r="M111" s="43" t="s">
        <v>407</v>
      </c>
      <c r="N111" s="44">
        <v>44224</v>
      </c>
      <c r="O111" s="45"/>
      <c r="P111" s="42"/>
      <c r="Q111" s="42"/>
      <c r="R111" s="42" t="s">
        <v>470</v>
      </c>
      <c r="S111" s="42"/>
      <c r="T111" s="57"/>
      <c r="U111" s="57"/>
      <c r="V111" s="57"/>
      <c r="W111" s="57"/>
      <c r="X111" s="70"/>
    </row>
    <row r="112" spans="1:24" s="9" customFormat="1" ht="76.5" hidden="1" x14ac:dyDescent="0.25">
      <c r="A112" s="21" t="s">
        <v>24</v>
      </c>
      <c r="B112" s="7" t="s">
        <v>25</v>
      </c>
      <c r="C112" s="6" t="s">
        <v>55</v>
      </c>
      <c r="D112" s="7" t="s">
        <v>353</v>
      </c>
      <c r="E112" s="6" t="s">
        <v>39</v>
      </c>
      <c r="F112" s="6" t="s">
        <v>29</v>
      </c>
      <c r="G112" s="7" t="s">
        <v>408</v>
      </c>
      <c r="H112" s="7" t="s">
        <v>430</v>
      </c>
      <c r="I112" s="6" t="s">
        <v>585</v>
      </c>
      <c r="J112" s="7" t="s">
        <v>588</v>
      </c>
      <c r="K112" s="7" t="s">
        <v>92</v>
      </c>
      <c r="L112" s="81">
        <v>20</v>
      </c>
      <c r="M112" s="34" t="s">
        <v>409</v>
      </c>
      <c r="N112" s="49">
        <v>44224</v>
      </c>
      <c r="O112" s="25" t="s">
        <v>566</v>
      </c>
      <c r="P112" s="49">
        <v>44295</v>
      </c>
      <c r="Q112" s="6">
        <v>48</v>
      </c>
      <c r="R112" s="6" t="s">
        <v>54</v>
      </c>
      <c r="S112" s="6" t="s">
        <v>524</v>
      </c>
      <c r="T112" s="50" t="s">
        <v>47</v>
      </c>
      <c r="U112" s="50" t="s">
        <v>61</v>
      </c>
      <c r="V112" s="50" t="s">
        <v>46</v>
      </c>
      <c r="W112" s="50" t="s">
        <v>47</v>
      </c>
      <c r="X112" s="69" t="s">
        <v>488</v>
      </c>
    </row>
    <row r="113" spans="1:24" s="14" customFormat="1" ht="103.5" customHeight="1" thickBot="1" x14ac:dyDescent="0.3">
      <c r="A113" s="19" t="s">
        <v>431</v>
      </c>
      <c r="B113" s="19" t="s">
        <v>575</v>
      </c>
      <c r="C113" s="11" t="s">
        <v>251</v>
      </c>
      <c r="D113" s="12" t="s">
        <v>410</v>
      </c>
      <c r="E113" s="11" t="s">
        <v>258</v>
      </c>
      <c r="F113" s="11" t="s">
        <v>449</v>
      </c>
      <c r="G113" s="12" t="s">
        <v>411</v>
      </c>
      <c r="H113" s="12" t="s">
        <v>425</v>
      </c>
      <c r="I113" s="12" t="s">
        <v>582</v>
      </c>
      <c r="J113" s="12" t="s">
        <v>588</v>
      </c>
      <c r="K113" s="12" t="s">
        <v>66</v>
      </c>
      <c r="L113" s="83">
        <v>30</v>
      </c>
      <c r="M113" s="31" t="s">
        <v>412</v>
      </c>
      <c r="N113" s="29">
        <v>44225</v>
      </c>
      <c r="O113" s="23" t="s">
        <v>567</v>
      </c>
      <c r="P113" s="13">
        <v>44266</v>
      </c>
      <c r="Q113" s="11">
        <v>29</v>
      </c>
      <c r="R113" s="11" t="s">
        <v>35</v>
      </c>
      <c r="S113" s="11"/>
      <c r="T113" s="18" t="s">
        <v>47</v>
      </c>
      <c r="U113" s="18" t="s">
        <v>61</v>
      </c>
      <c r="V113" s="18" t="s">
        <v>46</v>
      </c>
      <c r="W113" s="18" t="s">
        <v>47</v>
      </c>
      <c r="X113" s="28"/>
    </row>
    <row r="114" spans="1:24" s="46" customFormat="1" ht="140.25" hidden="1" x14ac:dyDescent="0.25">
      <c r="A114" s="40" t="s">
        <v>24</v>
      </c>
      <c r="B114" s="41" t="s">
        <v>25</v>
      </c>
      <c r="C114" s="42" t="s">
        <v>428</v>
      </c>
      <c r="D114" s="41" t="s">
        <v>413</v>
      </c>
      <c r="E114" s="42" t="s">
        <v>28</v>
      </c>
      <c r="F114" s="42" t="s">
        <v>107</v>
      </c>
      <c r="G114" s="41" t="s">
        <v>414</v>
      </c>
      <c r="H114" s="41" t="s">
        <v>568</v>
      </c>
      <c r="I114" s="42" t="s">
        <v>583</v>
      </c>
      <c r="J114" s="42" t="s">
        <v>587</v>
      </c>
      <c r="K114" s="41" t="s">
        <v>58</v>
      </c>
      <c r="L114" s="82">
        <v>35</v>
      </c>
      <c r="M114" s="43" t="s">
        <v>415</v>
      </c>
      <c r="N114" s="44">
        <v>44225</v>
      </c>
      <c r="O114" s="45"/>
      <c r="P114" s="42"/>
      <c r="Q114" s="42"/>
      <c r="R114" s="42" t="s">
        <v>470</v>
      </c>
      <c r="S114" s="42"/>
      <c r="T114" s="57"/>
      <c r="U114" s="57"/>
      <c r="V114" s="57"/>
      <c r="W114" s="57"/>
      <c r="X114" s="70"/>
    </row>
    <row r="115" spans="1:24" s="14" customFormat="1" ht="140.25" x14ac:dyDescent="0.25">
      <c r="A115" s="20" t="s">
        <v>24</v>
      </c>
      <c r="B115" s="12" t="s">
        <v>25</v>
      </c>
      <c r="C115" s="11" t="s">
        <v>69</v>
      </c>
      <c r="D115" s="12" t="s">
        <v>416</v>
      </c>
      <c r="E115" s="11" t="s">
        <v>28</v>
      </c>
      <c r="F115" s="11" t="s">
        <v>449</v>
      </c>
      <c r="G115" s="12" t="s">
        <v>417</v>
      </c>
      <c r="H115" s="12" t="s">
        <v>425</v>
      </c>
      <c r="I115" s="12" t="s">
        <v>582</v>
      </c>
      <c r="J115" s="12" t="s">
        <v>588</v>
      </c>
      <c r="K115" s="12" t="s">
        <v>101</v>
      </c>
      <c r="L115" s="80">
        <v>30</v>
      </c>
      <c r="M115" s="31" t="s">
        <v>418</v>
      </c>
      <c r="N115" s="29">
        <v>44225</v>
      </c>
      <c r="O115" s="23" t="s">
        <v>570</v>
      </c>
      <c r="P115" s="13">
        <v>44246</v>
      </c>
      <c r="Q115" s="11">
        <v>15</v>
      </c>
      <c r="R115" s="11" t="s">
        <v>35</v>
      </c>
      <c r="S115" s="11" t="s">
        <v>569</v>
      </c>
      <c r="T115" s="18" t="s">
        <v>47</v>
      </c>
      <c r="U115" s="18" t="s">
        <v>61</v>
      </c>
      <c r="V115" s="18" t="s">
        <v>46</v>
      </c>
      <c r="W115" s="18" t="s">
        <v>47</v>
      </c>
      <c r="X115" s="28"/>
    </row>
    <row r="116" spans="1:24" s="9" customFormat="1" ht="51" hidden="1" x14ac:dyDescent="0.25">
      <c r="A116" s="21" t="s">
        <v>24</v>
      </c>
      <c r="B116" s="7" t="s">
        <v>25</v>
      </c>
      <c r="C116" s="58" t="s">
        <v>428</v>
      </c>
      <c r="D116" s="58" t="s">
        <v>420</v>
      </c>
      <c r="E116" s="59" t="s">
        <v>28</v>
      </c>
      <c r="F116" s="59" t="s">
        <v>433</v>
      </c>
      <c r="G116" s="59" t="s">
        <v>421</v>
      </c>
      <c r="H116" s="7" t="s">
        <v>425</v>
      </c>
      <c r="I116" s="7" t="s">
        <v>582</v>
      </c>
      <c r="J116" s="7" t="s">
        <v>588</v>
      </c>
      <c r="K116" s="59" t="s">
        <v>92</v>
      </c>
      <c r="L116" s="84">
        <v>20</v>
      </c>
      <c r="M116" s="60" t="s">
        <v>422</v>
      </c>
      <c r="N116" s="49">
        <v>44225</v>
      </c>
      <c r="O116" s="61" t="s">
        <v>571</v>
      </c>
      <c r="P116" s="59" t="s">
        <v>572</v>
      </c>
      <c r="Q116" s="59">
        <v>23</v>
      </c>
      <c r="R116" s="59" t="s">
        <v>54</v>
      </c>
      <c r="S116" s="59" t="s">
        <v>419</v>
      </c>
      <c r="T116" s="50" t="s">
        <v>47</v>
      </c>
      <c r="U116" s="50" t="s">
        <v>61</v>
      </c>
      <c r="V116" s="50" t="s">
        <v>46</v>
      </c>
      <c r="W116" s="50" t="s">
        <v>47</v>
      </c>
      <c r="X116" s="71" t="s">
        <v>419</v>
      </c>
    </row>
    <row r="117" spans="1:24" s="14" customFormat="1" ht="52.5" thickBot="1" x14ac:dyDescent="0.3">
      <c r="A117" s="20" t="s">
        <v>24</v>
      </c>
      <c r="B117" s="12" t="s">
        <v>25</v>
      </c>
      <c r="C117" s="62" t="s">
        <v>429</v>
      </c>
      <c r="D117" s="62" t="s">
        <v>423</v>
      </c>
      <c r="E117" s="63" t="s">
        <v>28</v>
      </c>
      <c r="F117" s="64" t="s">
        <v>29</v>
      </c>
      <c r="G117" s="63" t="s">
        <v>424</v>
      </c>
      <c r="H117" s="63" t="s">
        <v>425</v>
      </c>
      <c r="I117" s="12" t="s">
        <v>582</v>
      </c>
      <c r="J117" s="63" t="s">
        <v>588</v>
      </c>
      <c r="K117" s="63" t="s">
        <v>101</v>
      </c>
      <c r="L117" s="85">
        <v>30</v>
      </c>
      <c r="M117" s="65" t="s">
        <v>426</v>
      </c>
      <c r="N117" s="29">
        <v>44225</v>
      </c>
      <c r="O117" s="66" t="s">
        <v>573</v>
      </c>
      <c r="P117" s="67">
        <v>44256</v>
      </c>
      <c r="Q117" s="63">
        <v>2</v>
      </c>
      <c r="R117" s="63" t="s">
        <v>35</v>
      </c>
      <c r="S117" s="63" t="s">
        <v>419</v>
      </c>
      <c r="T117" s="72">
        <v>44259</v>
      </c>
      <c r="U117" s="73" t="s">
        <v>45</v>
      </c>
      <c r="V117" s="73" t="s">
        <v>46</v>
      </c>
      <c r="W117" s="74" t="s">
        <v>47</v>
      </c>
      <c r="X117" s="75" t="s">
        <v>419</v>
      </c>
    </row>
    <row r="118" spans="1:24" x14ac:dyDescent="0.25">
      <c r="L118" s="76"/>
      <c r="M118" s="38"/>
    </row>
    <row r="119" spans="1:24" ht="12.75" x14ac:dyDescent="0.25">
      <c r="L119" s="76"/>
      <c r="M119" s="37"/>
    </row>
    <row r="120" spans="1:24" ht="12.75" x14ac:dyDescent="0.25">
      <c r="M120" s="37"/>
    </row>
    <row r="121" spans="1:24" ht="12.75" x14ac:dyDescent="0.25">
      <c r="M121" s="37"/>
    </row>
    <row r="122" spans="1:24" ht="12.75" x14ac:dyDescent="0.25">
      <c r="M122" s="37"/>
    </row>
    <row r="123" spans="1:24" ht="12.75" x14ac:dyDescent="0.25">
      <c r="M123" s="37"/>
    </row>
    <row r="124" spans="1:24" ht="12.75" x14ac:dyDescent="0.25">
      <c r="M124" s="37"/>
    </row>
    <row r="125" spans="1:24" ht="12.75" x14ac:dyDescent="0.25">
      <c r="M125" s="37"/>
    </row>
    <row r="126" spans="1:24" ht="12.75" x14ac:dyDescent="0.25">
      <c r="M126" s="37"/>
    </row>
    <row r="127" spans="1:24" ht="12.75" x14ac:dyDescent="0.25">
      <c r="M127" s="37"/>
    </row>
    <row r="128" spans="1:24" ht="12.75" x14ac:dyDescent="0.25">
      <c r="M128" s="37"/>
    </row>
    <row r="129" spans="13:13" ht="12.75" x14ac:dyDescent="0.25">
      <c r="M129" s="37"/>
    </row>
    <row r="130" spans="13:13" ht="12.75" x14ac:dyDescent="0.25">
      <c r="M130" s="37"/>
    </row>
    <row r="131" spans="13:13" ht="12.75" x14ac:dyDescent="0.25">
      <c r="M131" s="37"/>
    </row>
    <row r="132" spans="13:13" ht="12.75" x14ac:dyDescent="0.25">
      <c r="M132" s="37"/>
    </row>
    <row r="133" spans="13:13" ht="12.75" x14ac:dyDescent="0.25">
      <c r="M133" s="37"/>
    </row>
    <row r="134" spans="13:13" ht="12.75" x14ac:dyDescent="0.25">
      <c r="M134" s="37"/>
    </row>
    <row r="135" spans="13:13" x14ac:dyDescent="0.25">
      <c r="M135" s="135"/>
    </row>
    <row r="136" spans="13:13" x14ac:dyDescent="0.25">
      <c r="M136" s="135"/>
    </row>
    <row r="137" spans="13:13" x14ac:dyDescent="0.25">
      <c r="M137" s="135"/>
    </row>
    <row r="138" spans="13:13" x14ac:dyDescent="0.25">
      <c r="M138" s="135"/>
    </row>
    <row r="139" spans="13:13" x14ac:dyDescent="0.25">
      <c r="M139" s="135"/>
    </row>
    <row r="140" spans="13:13" x14ac:dyDescent="0.25">
      <c r="M140" s="135"/>
    </row>
    <row r="141" spans="13:13" x14ac:dyDescent="0.25">
      <c r="M141" s="135"/>
    </row>
    <row r="142" spans="13:13" x14ac:dyDescent="0.25">
      <c r="M142" s="135"/>
    </row>
    <row r="143" spans="13:13" x14ac:dyDescent="0.25">
      <c r="M143" s="135"/>
    </row>
    <row r="144" spans="13:13" x14ac:dyDescent="0.25">
      <c r="M144" s="135"/>
    </row>
    <row r="145" spans="13:13" x14ac:dyDescent="0.25">
      <c r="M145" s="135"/>
    </row>
    <row r="146" spans="13:13" x14ac:dyDescent="0.25">
      <c r="M146" s="135"/>
    </row>
    <row r="147" spans="13:13" x14ac:dyDescent="0.25">
      <c r="M147" s="135"/>
    </row>
    <row r="148" spans="13:13" x14ac:dyDescent="0.25">
      <c r="M148" s="135"/>
    </row>
    <row r="149" spans="13:13" x14ac:dyDescent="0.25">
      <c r="M149" s="135"/>
    </row>
    <row r="150" spans="13:13" x14ac:dyDescent="0.25">
      <c r="M150" s="135"/>
    </row>
    <row r="151" spans="13:13" x14ac:dyDescent="0.25">
      <c r="M151" s="135"/>
    </row>
    <row r="152" spans="13:13" x14ac:dyDescent="0.25">
      <c r="M152" s="135"/>
    </row>
    <row r="153" spans="13:13" x14ac:dyDescent="0.25">
      <c r="M153" s="135"/>
    </row>
    <row r="154" spans="13:13" x14ac:dyDescent="0.25">
      <c r="M154" s="135"/>
    </row>
    <row r="155" spans="13:13" x14ac:dyDescent="0.25">
      <c r="M155" s="135"/>
    </row>
    <row r="156" spans="13:13" x14ac:dyDescent="0.25">
      <c r="M156" s="135"/>
    </row>
    <row r="157" spans="13:13" x14ac:dyDescent="0.25">
      <c r="M157" s="135"/>
    </row>
    <row r="158" spans="13:13" x14ac:dyDescent="0.25">
      <c r="M158" s="135"/>
    </row>
    <row r="159" spans="13:13" x14ac:dyDescent="0.25">
      <c r="M159" s="135"/>
    </row>
    <row r="160" spans="13:13" x14ac:dyDescent="0.25">
      <c r="M160" s="135"/>
    </row>
    <row r="161" spans="13:13" x14ac:dyDescent="0.25">
      <c r="M161" s="135"/>
    </row>
    <row r="162" spans="13:13" x14ac:dyDescent="0.25">
      <c r="M162" s="135"/>
    </row>
    <row r="163" spans="13:13" x14ac:dyDescent="0.25">
      <c r="M163" s="135"/>
    </row>
    <row r="164" spans="13:13" x14ac:dyDescent="0.25">
      <c r="M164" s="135"/>
    </row>
    <row r="165" spans="13:13" x14ac:dyDescent="0.25">
      <c r="M165" s="135"/>
    </row>
    <row r="166" spans="13:13" x14ac:dyDescent="0.25">
      <c r="M166" s="135"/>
    </row>
    <row r="167" spans="13:13" x14ac:dyDescent="0.25">
      <c r="M167" s="135"/>
    </row>
    <row r="168" spans="13:13" x14ac:dyDescent="0.25">
      <c r="M168" s="135"/>
    </row>
    <row r="169" spans="13:13" x14ac:dyDescent="0.25">
      <c r="M169" s="135"/>
    </row>
    <row r="170" spans="13:13" x14ac:dyDescent="0.25">
      <c r="M170" s="135"/>
    </row>
    <row r="171" spans="13:13" x14ac:dyDescent="0.25">
      <c r="M171" s="135"/>
    </row>
    <row r="172" spans="13:13" x14ac:dyDescent="0.25">
      <c r="M172" s="135"/>
    </row>
    <row r="173" spans="13:13" x14ac:dyDescent="0.25">
      <c r="M173" s="135"/>
    </row>
    <row r="174" spans="13:13" x14ac:dyDescent="0.25">
      <c r="M174" s="135"/>
    </row>
    <row r="175" spans="13:13" x14ac:dyDescent="0.25">
      <c r="M175" s="135"/>
    </row>
    <row r="176" spans="13:13" x14ac:dyDescent="0.25">
      <c r="M176" s="135"/>
    </row>
    <row r="177" spans="13:13" x14ac:dyDescent="0.25">
      <c r="M177" s="135"/>
    </row>
    <row r="178" spans="13:13" x14ac:dyDescent="0.25">
      <c r="M178" s="135"/>
    </row>
    <row r="179" spans="13:13" x14ac:dyDescent="0.25">
      <c r="M179" s="135"/>
    </row>
    <row r="180" spans="13:13" x14ac:dyDescent="0.25">
      <c r="M180" s="135"/>
    </row>
    <row r="181" spans="13:13" x14ac:dyDescent="0.25">
      <c r="M181" s="135"/>
    </row>
    <row r="182" spans="13:13" x14ac:dyDescent="0.25">
      <c r="M182" s="135"/>
    </row>
    <row r="183" spans="13:13" x14ac:dyDescent="0.25">
      <c r="M183" s="135"/>
    </row>
    <row r="184" spans="13:13" x14ac:dyDescent="0.25">
      <c r="M184" s="135"/>
    </row>
    <row r="185" spans="13:13" x14ac:dyDescent="0.25">
      <c r="M185" s="135"/>
    </row>
    <row r="186" spans="13:13" x14ac:dyDescent="0.25">
      <c r="M186" s="135"/>
    </row>
    <row r="187" spans="13:13" x14ac:dyDescent="0.25">
      <c r="M187" s="135"/>
    </row>
    <row r="188" spans="13:13" x14ac:dyDescent="0.25">
      <c r="M188" s="135"/>
    </row>
    <row r="189" spans="13:13" x14ac:dyDescent="0.25">
      <c r="M189" s="135"/>
    </row>
    <row r="190" spans="13:13" x14ac:dyDescent="0.25">
      <c r="M190" s="135"/>
    </row>
    <row r="191" spans="13:13" x14ac:dyDescent="0.25">
      <c r="M191" s="135"/>
    </row>
    <row r="192" spans="13:13" x14ac:dyDescent="0.25">
      <c r="M192" s="135"/>
    </row>
    <row r="193" spans="13:13" x14ac:dyDescent="0.25">
      <c r="M193" s="135"/>
    </row>
    <row r="194" spans="13:13" x14ac:dyDescent="0.25">
      <c r="M194" s="135"/>
    </row>
    <row r="195" spans="13:13" x14ac:dyDescent="0.25">
      <c r="M195" s="135"/>
    </row>
    <row r="196" spans="13:13" x14ac:dyDescent="0.25">
      <c r="M196" s="135"/>
    </row>
    <row r="197" spans="13:13" x14ac:dyDescent="0.25">
      <c r="M197" s="135"/>
    </row>
    <row r="198" spans="13:13" x14ac:dyDescent="0.25">
      <c r="M198" s="135"/>
    </row>
    <row r="199" spans="13:13" x14ac:dyDescent="0.25">
      <c r="M199" s="135"/>
    </row>
    <row r="200" spans="13:13" x14ac:dyDescent="0.25">
      <c r="M200" s="135"/>
    </row>
    <row r="201" spans="13:13" x14ac:dyDescent="0.25">
      <c r="M201" s="135"/>
    </row>
    <row r="202" spans="13:13" x14ac:dyDescent="0.25">
      <c r="M202" s="135"/>
    </row>
    <row r="203" spans="13:13" x14ac:dyDescent="0.25">
      <c r="M203" s="135"/>
    </row>
    <row r="204" spans="13:13" x14ac:dyDescent="0.25">
      <c r="M204" s="135"/>
    </row>
    <row r="205" spans="13:13" x14ac:dyDescent="0.25">
      <c r="M205" s="135"/>
    </row>
    <row r="206" spans="13:13" x14ac:dyDescent="0.25">
      <c r="M206" s="135"/>
    </row>
    <row r="207" spans="13:13" x14ac:dyDescent="0.25">
      <c r="M207" s="135"/>
    </row>
    <row r="208" spans="13:13" x14ac:dyDescent="0.25">
      <c r="M208" s="135"/>
    </row>
    <row r="209" spans="13:13" x14ac:dyDescent="0.25">
      <c r="M209" s="135"/>
    </row>
    <row r="210" spans="13:13" x14ac:dyDescent="0.25">
      <c r="M210" s="135"/>
    </row>
    <row r="211" spans="13:13" x14ac:dyDescent="0.25">
      <c r="M211" s="135"/>
    </row>
    <row r="212" spans="13:13" x14ac:dyDescent="0.25">
      <c r="M212" s="135"/>
    </row>
    <row r="213" spans="13:13" x14ac:dyDescent="0.25">
      <c r="M213" s="135"/>
    </row>
    <row r="214" spans="13:13" x14ac:dyDescent="0.25">
      <c r="M214" s="135"/>
    </row>
    <row r="215" spans="13:13" x14ac:dyDescent="0.25">
      <c r="M215" s="135"/>
    </row>
    <row r="216" spans="13:13" x14ac:dyDescent="0.25">
      <c r="M216" s="135"/>
    </row>
    <row r="217" spans="13:13" x14ac:dyDescent="0.25">
      <c r="M217" s="135"/>
    </row>
    <row r="218" spans="13:13" x14ac:dyDescent="0.25">
      <c r="M218" s="135"/>
    </row>
    <row r="219" spans="13:13" x14ac:dyDescent="0.25">
      <c r="M219" s="135"/>
    </row>
    <row r="220" spans="13:13" x14ac:dyDescent="0.25">
      <c r="M220" s="135"/>
    </row>
    <row r="221" spans="13:13" x14ac:dyDescent="0.25">
      <c r="M221" s="135"/>
    </row>
    <row r="222" spans="13:13" x14ac:dyDescent="0.25">
      <c r="M222" s="135"/>
    </row>
    <row r="223" spans="13:13" x14ac:dyDescent="0.25">
      <c r="M223" s="135"/>
    </row>
    <row r="224" spans="13:13" x14ac:dyDescent="0.25">
      <c r="M224" s="135"/>
    </row>
    <row r="225" spans="13:13" x14ac:dyDescent="0.25">
      <c r="M225" s="135"/>
    </row>
    <row r="226" spans="13:13" x14ac:dyDescent="0.25">
      <c r="M226" s="135"/>
    </row>
    <row r="227" spans="13:13" x14ac:dyDescent="0.25">
      <c r="M227" s="135"/>
    </row>
    <row r="228" spans="13:13" x14ac:dyDescent="0.25">
      <c r="M228" s="135"/>
    </row>
    <row r="229" spans="13:13" x14ac:dyDescent="0.25">
      <c r="M229" s="135"/>
    </row>
    <row r="230" spans="13:13" x14ac:dyDescent="0.25">
      <c r="M230" s="135"/>
    </row>
    <row r="231" spans="13:13" x14ac:dyDescent="0.25">
      <c r="M231" s="135"/>
    </row>
    <row r="232" spans="13:13" x14ac:dyDescent="0.25">
      <c r="M232" s="135"/>
    </row>
    <row r="233" spans="13:13" x14ac:dyDescent="0.25">
      <c r="M233" s="135"/>
    </row>
    <row r="234" spans="13:13" x14ac:dyDescent="0.25">
      <c r="M234" s="135"/>
    </row>
    <row r="235" spans="13:13" x14ac:dyDescent="0.25">
      <c r="M235" s="135"/>
    </row>
    <row r="236" spans="13:13" x14ac:dyDescent="0.25">
      <c r="M236" s="135"/>
    </row>
    <row r="237" spans="13:13" x14ac:dyDescent="0.25">
      <c r="M237" s="135"/>
    </row>
    <row r="238" spans="13:13" x14ac:dyDescent="0.25">
      <c r="M238" s="135"/>
    </row>
    <row r="239" spans="13:13" x14ac:dyDescent="0.25">
      <c r="M239" s="135"/>
    </row>
    <row r="240" spans="13:13" x14ac:dyDescent="0.25">
      <c r="M240" s="135"/>
    </row>
    <row r="241" spans="13:13" x14ac:dyDescent="0.25">
      <c r="M241" s="135"/>
    </row>
    <row r="242" spans="13:13" x14ac:dyDescent="0.25">
      <c r="M242" s="135"/>
    </row>
    <row r="243" spans="13:13" x14ac:dyDescent="0.25">
      <c r="M243" s="135"/>
    </row>
    <row r="244" spans="13:13" x14ac:dyDescent="0.25">
      <c r="M244" s="135"/>
    </row>
    <row r="245" spans="13:13" x14ac:dyDescent="0.25">
      <c r="M245" s="135"/>
    </row>
    <row r="246" spans="13:13" x14ac:dyDescent="0.25">
      <c r="M246" s="135"/>
    </row>
    <row r="247" spans="13:13" x14ac:dyDescent="0.25">
      <c r="M247" s="135"/>
    </row>
    <row r="248" spans="13:13" x14ac:dyDescent="0.25">
      <c r="M248" s="135"/>
    </row>
    <row r="249" spans="13:13" x14ac:dyDescent="0.25">
      <c r="M249" s="135"/>
    </row>
    <row r="250" spans="13:13" x14ac:dyDescent="0.25">
      <c r="M250" s="135"/>
    </row>
    <row r="251" spans="13:13" x14ac:dyDescent="0.25">
      <c r="M251" s="135"/>
    </row>
    <row r="252" spans="13:13" x14ac:dyDescent="0.25">
      <c r="M252" s="135"/>
    </row>
    <row r="253" spans="13:13" x14ac:dyDescent="0.25">
      <c r="M253" s="135"/>
    </row>
    <row r="254" spans="13:13" x14ac:dyDescent="0.25">
      <c r="M254" s="135"/>
    </row>
    <row r="255" spans="13:13" x14ac:dyDescent="0.25">
      <c r="M255" s="135"/>
    </row>
    <row r="256" spans="13:13" x14ac:dyDescent="0.25">
      <c r="M256" s="135"/>
    </row>
    <row r="257" spans="13:13" x14ac:dyDescent="0.25">
      <c r="M257" s="135"/>
    </row>
    <row r="258" spans="13:13" x14ac:dyDescent="0.25">
      <c r="M258" s="135"/>
    </row>
    <row r="259" spans="13:13" x14ac:dyDescent="0.25">
      <c r="M259" s="135"/>
    </row>
    <row r="260" spans="13:13" x14ac:dyDescent="0.25">
      <c r="M260" s="135"/>
    </row>
    <row r="261" spans="13:13" x14ac:dyDescent="0.25">
      <c r="M261" s="135"/>
    </row>
    <row r="262" spans="13:13" x14ac:dyDescent="0.25">
      <c r="M262" s="135"/>
    </row>
    <row r="263" spans="13:13" x14ac:dyDescent="0.25">
      <c r="M263" s="135"/>
    </row>
    <row r="264" spans="13:13" x14ac:dyDescent="0.25">
      <c r="M264" s="135"/>
    </row>
    <row r="265" spans="13:13" x14ac:dyDescent="0.25">
      <c r="M265" s="135"/>
    </row>
    <row r="266" spans="13:13" x14ac:dyDescent="0.25">
      <c r="M266" s="135"/>
    </row>
    <row r="267" spans="13:13" x14ac:dyDescent="0.25">
      <c r="M267" s="135"/>
    </row>
    <row r="268" spans="13:13" x14ac:dyDescent="0.25">
      <c r="M268" s="135"/>
    </row>
    <row r="269" spans="13:13" x14ac:dyDescent="0.25">
      <c r="M269" s="135"/>
    </row>
    <row r="270" spans="13:13" x14ac:dyDescent="0.25">
      <c r="M270" s="135"/>
    </row>
    <row r="271" spans="13:13" x14ac:dyDescent="0.25">
      <c r="M271" s="135"/>
    </row>
    <row r="272" spans="13:13" x14ac:dyDescent="0.25">
      <c r="M272" s="135"/>
    </row>
    <row r="273" spans="13:13" x14ac:dyDescent="0.25">
      <c r="M273" s="135"/>
    </row>
    <row r="274" spans="13:13" x14ac:dyDescent="0.25">
      <c r="M274" s="135"/>
    </row>
    <row r="275" spans="13:13" x14ac:dyDescent="0.25">
      <c r="M275" s="135"/>
    </row>
    <row r="276" spans="13:13" x14ac:dyDescent="0.25">
      <c r="M276" s="135"/>
    </row>
    <row r="277" spans="13:13" x14ac:dyDescent="0.25">
      <c r="M277" s="135"/>
    </row>
    <row r="278" spans="13:13" x14ac:dyDescent="0.25">
      <c r="M278" s="135"/>
    </row>
    <row r="279" spans="13:13" x14ac:dyDescent="0.25">
      <c r="M279" s="135"/>
    </row>
    <row r="280" spans="13:13" x14ac:dyDescent="0.25">
      <c r="M280" s="135"/>
    </row>
    <row r="281" spans="13:13" x14ac:dyDescent="0.25">
      <c r="M281" s="135"/>
    </row>
    <row r="282" spans="13:13" x14ac:dyDescent="0.25">
      <c r="M282" s="135"/>
    </row>
    <row r="283" spans="13:13" x14ac:dyDescent="0.25">
      <c r="M283" s="135"/>
    </row>
    <row r="284" spans="13:13" x14ac:dyDescent="0.25">
      <c r="M284" s="135"/>
    </row>
    <row r="285" spans="13:13" x14ac:dyDescent="0.25">
      <c r="M285" s="135"/>
    </row>
    <row r="286" spans="13:13" x14ac:dyDescent="0.25">
      <c r="M286" s="135"/>
    </row>
    <row r="287" spans="13:13" x14ac:dyDescent="0.25">
      <c r="M287" s="135"/>
    </row>
    <row r="288" spans="13:13" x14ac:dyDescent="0.25">
      <c r="M288" s="135"/>
    </row>
    <row r="289" spans="13:13" x14ac:dyDescent="0.25">
      <c r="M289" s="135"/>
    </row>
    <row r="290" spans="13:13" x14ac:dyDescent="0.25">
      <c r="M290" s="135"/>
    </row>
    <row r="291" spans="13:13" x14ac:dyDescent="0.25">
      <c r="M291" s="135"/>
    </row>
    <row r="292" spans="13:13" x14ac:dyDescent="0.25">
      <c r="M292" s="135"/>
    </row>
    <row r="293" spans="13:13" x14ac:dyDescent="0.25">
      <c r="M293" s="135"/>
    </row>
    <row r="294" spans="13:13" x14ac:dyDescent="0.25">
      <c r="M294" s="135"/>
    </row>
    <row r="295" spans="13:13" x14ac:dyDescent="0.25">
      <c r="M295" s="135"/>
    </row>
    <row r="296" spans="13:13" x14ac:dyDescent="0.25">
      <c r="M296" s="135"/>
    </row>
    <row r="297" spans="13:13" x14ac:dyDescent="0.25">
      <c r="M297" s="135"/>
    </row>
    <row r="298" spans="13:13" x14ac:dyDescent="0.25">
      <c r="M298" s="135"/>
    </row>
    <row r="299" spans="13:13" x14ac:dyDescent="0.25">
      <c r="M299" s="135"/>
    </row>
    <row r="300" spans="13:13" x14ac:dyDescent="0.25">
      <c r="M300" s="135"/>
    </row>
    <row r="301" spans="13:13" x14ac:dyDescent="0.25">
      <c r="M301" s="135"/>
    </row>
    <row r="302" spans="13:13" x14ac:dyDescent="0.25">
      <c r="M302" s="135"/>
    </row>
    <row r="303" spans="13:13" x14ac:dyDescent="0.25">
      <c r="M303" s="135"/>
    </row>
    <row r="304" spans="13:13" x14ac:dyDescent="0.25">
      <c r="M304" s="135"/>
    </row>
    <row r="305" spans="13:13" x14ac:dyDescent="0.25">
      <c r="M305" s="135"/>
    </row>
    <row r="306" spans="13:13" x14ac:dyDescent="0.25">
      <c r="M306" s="135"/>
    </row>
    <row r="307" spans="13:13" x14ac:dyDescent="0.25">
      <c r="M307" s="135"/>
    </row>
    <row r="308" spans="13:13" x14ac:dyDescent="0.25">
      <c r="M308" s="135"/>
    </row>
    <row r="309" spans="13:13" x14ac:dyDescent="0.25">
      <c r="M309" s="135"/>
    </row>
    <row r="310" spans="13:13" x14ac:dyDescent="0.25">
      <c r="M310" s="135"/>
    </row>
    <row r="311" spans="13:13" x14ac:dyDescent="0.25">
      <c r="M311" s="135"/>
    </row>
    <row r="312" spans="13:13" x14ac:dyDescent="0.25">
      <c r="M312" s="135"/>
    </row>
    <row r="313" spans="13:13" x14ac:dyDescent="0.25">
      <c r="M313" s="135"/>
    </row>
    <row r="314" spans="13:13" x14ac:dyDescent="0.25">
      <c r="M314" s="135"/>
    </row>
    <row r="315" spans="13:13" x14ac:dyDescent="0.25">
      <c r="M315" s="135"/>
    </row>
    <row r="316" spans="13:13" x14ac:dyDescent="0.25">
      <c r="M316" s="135"/>
    </row>
    <row r="317" spans="13:13" x14ac:dyDescent="0.25">
      <c r="M317" s="135"/>
    </row>
    <row r="318" spans="13:13" x14ac:dyDescent="0.25">
      <c r="M318" s="135"/>
    </row>
    <row r="319" spans="13:13" x14ac:dyDescent="0.25">
      <c r="M319" s="135"/>
    </row>
    <row r="320" spans="13:13" x14ac:dyDescent="0.25">
      <c r="M320" s="135"/>
    </row>
    <row r="321" spans="13:13" x14ac:dyDescent="0.25">
      <c r="M321" s="135"/>
    </row>
    <row r="322" spans="13:13" x14ac:dyDescent="0.25">
      <c r="M322" s="135"/>
    </row>
    <row r="323" spans="13:13" x14ac:dyDescent="0.25">
      <c r="M323" s="135"/>
    </row>
    <row r="324" spans="13:13" x14ac:dyDescent="0.25">
      <c r="M324" s="135"/>
    </row>
    <row r="325" spans="13:13" x14ac:dyDescent="0.25">
      <c r="M325" s="135"/>
    </row>
    <row r="326" spans="13:13" x14ac:dyDescent="0.25">
      <c r="M326" s="135"/>
    </row>
    <row r="327" spans="13:13" x14ac:dyDescent="0.25">
      <c r="M327" s="135"/>
    </row>
    <row r="328" spans="13:13" x14ac:dyDescent="0.25">
      <c r="M328" s="135"/>
    </row>
    <row r="329" spans="13:13" x14ac:dyDescent="0.25">
      <c r="M329" s="135"/>
    </row>
    <row r="330" spans="13:13" x14ac:dyDescent="0.25">
      <c r="M330" s="135"/>
    </row>
    <row r="331" spans="13:13" x14ac:dyDescent="0.25">
      <c r="M331" s="135"/>
    </row>
    <row r="332" spans="13:13" x14ac:dyDescent="0.25">
      <c r="M332" s="135"/>
    </row>
    <row r="333" spans="13:13" x14ac:dyDescent="0.25">
      <c r="M333" s="135"/>
    </row>
    <row r="334" spans="13:13" x14ac:dyDescent="0.25">
      <c r="M334" s="135"/>
    </row>
    <row r="335" spans="13:13" x14ac:dyDescent="0.25">
      <c r="M335" s="135"/>
    </row>
    <row r="336" spans="13:13" x14ac:dyDescent="0.25">
      <c r="M336" s="135"/>
    </row>
    <row r="337" spans="13:13" x14ac:dyDescent="0.25">
      <c r="M337" s="135"/>
    </row>
    <row r="338" spans="13:13" x14ac:dyDescent="0.25">
      <c r="M338" s="135"/>
    </row>
    <row r="339" spans="13:13" x14ac:dyDescent="0.25">
      <c r="M339" s="135"/>
    </row>
    <row r="340" spans="13:13" x14ac:dyDescent="0.25">
      <c r="M340" s="135"/>
    </row>
    <row r="341" spans="13:13" x14ac:dyDescent="0.25">
      <c r="M341" s="135"/>
    </row>
    <row r="342" spans="13:13" x14ac:dyDescent="0.25">
      <c r="M342" s="135"/>
    </row>
    <row r="343" spans="13:13" x14ac:dyDescent="0.25">
      <c r="M343" s="135"/>
    </row>
    <row r="344" spans="13:13" x14ac:dyDescent="0.25">
      <c r="M344" s="135"/>
    </row>
    <row r="345" spans="13:13" x14ac:dyDescent="0.25">
      <c r="M345" s="135"/>
    </row>
    <row r="346" spans="13:13" x14ac:dyDescent="0.25">
      <c r="M346" s="135"/>
    </row>
    <row r="347" spans="13:13" x14ac:dyDescent="0.25">
      <c r="M347" s="135"/>
    </row>
    <row r="348" spans="13:13" x14ac:dyDescent="0.25">
      <c r="M348" s="135"/>
    </row>
    <row r="349" spans="13:13" x14ac:dyDescent="0.25">
      <c r="M349" s="135"/>
    </row>
    <row r="350" spans="13:13" x14ac:dyDescent="0.25">
      <c r="M350" s="135"/>
    </row>
    <row r="351" spans="13:13" x14ac:dyDescent="0.25">
      <c r="M351" s="135"/>
    </row>
    <row r="352" spans="13:13" x14ac:dyDescent="0.25">
      <c r="M352" s="135"/>
    </row>
    <row r="353" spans="13:13" x14ac:dyDescent="0.25">
      <c r="M353" s="135"/>
    </row>
    <row r="354" spans="13:13" x14ac:dyDescent="0.25">
      <c r="M354" s="135"/>
    </row>
    <row r="355" spans="13:13" x14ac:dyDescent="0.25">
      <c r="M355" s="135"/>
    </row>
    <row r="356" spans="13:13" x14ac:dyDescent="0.25">
      <c r="M356" s="135"/>
    </row>
    <row r="357" spans="13:13" x14ac:dyDescent="0.25">
      <c r="M357" s="135"/>
    </row>
    <row r="358" spans="13:13" x14ac:dyDescent="0.25">
      <c r="M358" s="135"/>
    </row>
    <row r="359" spans="13:13" x14ac:dyDescent="0.25">
      <c r="M359" s="135"/>
    </row>
    <row r="360" spans="13:13" x14ac:dyDescent="0.25">
      <c r="M360" s="135"/>
    </row>
    <row r="361" spans="13:13" x14ac:dyDescent="0.25">
      <c r="M361" s="135"/>
    </row>
    <row r="362" spans="13:13" x14ac:dyDescent="0.25">
      <c r="M362" s="135"/>
    </row>
    <row r="363" spans="13:13" x14ac:dyDescent="0.25">
      <c r="M363" s="135"/>
    </row>
    <row r="364" spans="13:13" x14ac:dyDescent="0.25">
      <c r="M364" s="135"/>
    </row>
    <row r="365" spans="13:13" x14ac:dyDescent="0.25">
      <c r="M365" s="135"/>
    </row>
    <row r="366" spans="13:13" x14ac:dyDescent="0.25">
      <c r="M366" s="135"/>
    </row>
    <row r="367" spans="13:13" x14ac:dyDescent="0.25">
      <c r="M367" s="135"/>
    </row>
    <row r="368" spans="13:13" x14ac:dyDescent="0.25">
      <c r="M368" s="135"/>
    </row>
    <row r="369" spans="13:13" x14ac:dyDescent="0.25">
      <c r="M369" s="135"/>
    </row>
    <row r="370" spans="13:13" x14ac:dyDescent="0.25">
      <c r="M370" s="135"/>
    </row>
    <row r="371" spans="13:13" x14ac:dyDescent="0.25">
      <c r="M371" s="135"/>
    </row>
    <row r="372" spans="13:13" x14ac:dyDescent="0.25">
      <c r="M372" s="135"/>
    </row>
    <row r="373" spans="13:13" x14ac:dyDescent="0.25">
      <c r="M373" s="135"/>
    </row>
    <row r="374" spans="13:13" x14ac:dyDescent="0.25">
      <c r="M374" s="135"/>
    </row>
    <row r="375" spans="13:13" x14ac:dyDescent="0.25">
      <c r="M375" s="135"/>
    </row>
    <row r="376" spans="13:13" x14ac:dyDescent="0.25">
      <c r="M376" s="135"/>
    </row>
    <row r="377" spans="13:13" x14ac:dyDescent="0.25">
      <c r="M377" s="135"/>
    </row>
    <row r="378" spans="13:13" x14ac:dyDescent="0.25">
      <c r="M378" s="135"/>
    </row>
    <row r="379" spans="13:13" x14ac:dyDescent="0.25">
      <c r="M379" s="135"/>
    </row>
    <row r="380" spans="13:13" x14ac:dyDescent="0.25">
      <c r="M380" s="135"/>
    </row>
    <row r="381" spans="13:13" x14ac:dyDescent="0.25">
      <c r="M381" s="135"/>
    </row>
    <row r="382" spans="13:13" x14ac:dyDescent="0.25">
      <c r="M382" s="135"/>
    </row>
    <row r="383" spans="13:13" x14ac:dyDescent="0.25">
      <c r="M383" s="135"/>
    </row>
    <row r="384" spans="13:13" x14ac:dyDescent="0.25">
      <c r="M384" s="135"/>
    </row>
    <row r="385" spans="13:13" x14ac:dyDescent="0.25">
      <c r="M385" s="135"/>
    </row>
    <row r="386" spans="13:13" x14ac:dyDescent="0.25">
      <c r="M386" s="135"/>
    </row>
    <row r="387" spans="13:13" x14ac:dyDescent="0.25">
      <c r="M387" s="135"/>
    </row>
    <row r="388" spans="13:13" x14ac:dyDescent="0.25">
      <c r="M388" s="135"/>
    </row>
    <row r="389" spans="13:13" x14ac:dyDescent="0.25">
      <c r="M389" s="135"/>
    </row>
    <row r="390" spans="13:13" x14ac:dyDescent="0.25">
      <c r="M390" s="135"/>
    </row>
    <row r="391" spans="13:13" x14ac:dyDescent="0.25">
      <c r="M391" s="135"/>
    </row>
    <row r="392" spans="13:13" x14ac:dyDescent="0.25">
      <c r="M392" s="135"/>
    </row>
    <row r="393" spans="13:13" x14ac:dyDescent="0.25">
      <c r="M393" s="135"/>
    </row>
    <row r="394" spans="13:13" x14ac:dyDescent="0.25">
      <c r="M394" s="135"/>
    </row>
    <row r="395" spans="13:13" x14ac:dyDescent="0.25">
      <c r="M395" s="135"/>
    </row>
    <row r="396" spans="13:13" x14ac:dyDescent="0.25">
      <c r="M396" s="135"/>
    </row>
    <row r="397" spans="13:13" x14ac:dyDescent="0.25">
      <c r="M397" s="135"/>
    </row>
    <row r="398" spans="13:13" x14ac:dyDescent="0.25">
      <c r="M398" s="135"/>
    </row>
    <row r="399" spans="13:13" x14ac:dyDescent="0.25">
      <c r="M399" s="135"/>
    </row>
    <row r="400" spans="13:13" x14ac:dyDescent="0.25">
      <c r="M400" s="135"/>
    </row>
    <row r="401" spans="13:13" x14ac:dyDescent="0.25">
      <c r="M401" s="135"/>
    </row>
    <row r="402" spans="13:13" x14ac:dyDescent="0.25">
      <c r="M402" s="135"/>
    </row>
    <row r="403" spans="13:13" x14ac:dyDescent="0.25">
      <c r="M403" s="135"/>
    </row>
    <row r="404" spans="13:13" x14ac:dyDescent="0.25">
      <c r="M404" s="135"/>
    </row>
    <row r="405" spans="13:13" x14ac:dyDescent="0.25">
      <c r="M405" s="135"/>
    </row>
    <row r="406" spans="13:13" x14ac:dyDescent="0.25">
      <c r="M406" s="135"/>
    </row>
    <row r="407" spans="13:13" x14ac:dyDescent="0.25">
      <c r="M407" s="135"/>
    </row>
    <row r="408" spans="13:13" x14ac:dyDescent="0.25">
      <c r="M408" s="135"/>
    </row>
    <row r="409" spans="13:13" x14ac:dyDescent="0.25">
      <c r="M409" s="135"/>
    </row>
    <row r="410" spans="13:13" x14ac:dyDescent="0.25">
      <c r="M410" s="135"/>
    </row>
    <row r="411" spans="13:13" x14ac:dyDescent="0.25">
      <c r="M411" s="135"/>
    </row>
    <row r="412" spans="13:13" x14ac:dyDescent="0.25">
      <c r="M412" s="135"/>
    </row>
    <row r="413" spans="13:13" x14ac:dyDescent="0.25">
      <c r="M413" s="135"/>
    </row>
    <row r="414" spans="13:13" x14ac:dyDescent="0.25">
      <c r="M414" s="135"/>
    </row>
    <row r="415" spans="13:13" x14ac:dyDescent="0.25">
      <c r="M415" s="135"/>
    </row>
    <row r="416" spans="13:13" x14ac:dyDescent="0.25">
      <c r="M416" s="135"/>
    </row>
    <row r="417" spans="13:13" x14ac:dyDescent="0.25">
      <c r="M417" s="135"/>
    </row>
    <row r="418" spans="13:13" x14ac:dyDescent="0.25">
      <c r="M418" s="135"/>
    </row>
    <row r="419" spans="13:13" x14ac:dyDescent="0.25">
      <c r="M419" s="135"/>
    </row>
    <row r="420" spans="13:13" x14ac:dyDescent="0.25">
      <c r="M420" s="135"/>
    </row>
    <row r="421" spans="13:13" x14ac:dyDescent="0.25">
      <c r="M421" s="135"/>
    </row>
    <row r="422" spans="13:13" x14ac:dyDescent="0.25">
      <c r="M422" s="135"/>
    </row>
    <row r="423" spans="13:13" x14ac:dyDescent="0.25">
      <c r="M423" s="135"/>
    </row>
    <row r="424" spans="13:13" x14ac:dyDescent="0.25">
      <c r="M424" s="135"/>
    </row>
    <row r="425" spans="13:13" x14ac:dyDescent="0.25">
      <c r="M425" s="135"/>
    </row>
    <row r="426" spans="13:13" x14ac:dyDescent="0.25">
      <c r="M426" s="135"/>
    </row>
    <row r="427" spans="13:13" x14ac:dyDescent="0.25">
      <c r="M427" s="135"/>
    </row>
    <row r="428" spans="13:13" x14ac:dyDescent="0.25">
      <c r="M428" s="135"/>
    </row>
    <row r="429" spans="13:13" x14ac:dyDescent="0.25">
      <c r="M429" s="135"/>
    </row>
    <row r="430" spans="13:13" x14ac:dyDescent="0.25">
      <c r="M430" s="135"/>
    </row>
    <row r="431" spans="13:13" x14ac:dyDescent="0.25">
      <c r="M431" s="135"/>
    </row>
    <row r="432" spans="13:13" x14ac:dyDescent="0.25">
      <c r="M432" s="135"/>
    </row>
    <row r="433" spans="13:13" x14ac:dyDescent="0.25">
      <c r="M433" s="135"/>
    </row>
    <row r="434" spans="13:13" x14ac:dyDescent="0.25">
      <c r="M434" s="135"/>
    </row>
    <row r="435" spans="13:13" x14ac:dyDescent="0.25">
      <c r="M435" s="135"/>
    </row>
    <row r="436" spans="13:13" x14ac:dyDescent="0.25">
      <c r="M436" s="135"/>
    </row>
    <row r="437" spans="13:13" x14ac:dyDescent="0.25">
      <c r="M437" s="135"/>
    </row>
    <row r="438" spans="13:13" x14ac:dyDescent="0.25">
      <c r="M438" s="135"/>
    </row>
    <row r="439" spans="13:13" x14ac:dyDescent="0.25">
      <c r="M439" s="135"/>
    </row>
    <row r="440" spans="13:13" x14ac:dyDescent="0.25">
      <c r="M440" s="135"/>
    </row>
    <row r="441" spans="13:13" x14ac:dyDescent="0.25">
      <c r="M441" s="135"/>
    </row>
    <row r="442" spans="13:13" x14ac:dyDescent="0.25">
      <c r="M442" s="135"/>
    </row>
    <row r="443" spans="13:13" x14ac:dyDescent="0.25">
      <c r="M443" s="135"/>
    </row>
    <row r="444" spans="13:13" x14ac:dyDescent="0.25">
      <c r="M444" s="135"/>
    </row>
    <row r="445" spans="13:13" x14ac:dyDescent="0.25">
      <c r="M445" s="135"/>
    </row>
    <row r="446" spans="13:13" x14ac:dyDescent="0.25">
      <c r="M446" s="135"/>
    </row>
    <row r="447" spans="13:13" x14ac:dyDescent="0.25">
      <c r="M447" s="135"/>
    </row>
    <row r="448" spans="13:13" x14ac:dyDescent="0.25">
      <c r="M448" s="135"/>
    </row>
    <row r="449" spans="13:13" x14ac:dyDescent="0.25">
      <c r="M449" s="135"/>
    </row>
    <row r="450" spans="13:13" x14ac:dyDescent="0.25">
      <c r="M450" s="135"/>
    </row>
    <row r="451" spans="13:13" x14ac:dyDescent="0.25">
      <c r="M451" s="135"/>
    </row>
    <row r="452" spans="13:13" x14ac:dyDescent="0.25">
      <c r="M452" s="135"/>
    </row>
    <row r="453" spans="13:13" x14ac:dyDescent="0.25">
      <c r="M453" s="135"/>
    </row>
    <row r="454" spans="13:13" x14ac:dyDescent="0.25">
      <c r="M454" s="135"/>
    </row>
    <row r="455" spans="13:13" x14ac:dyDescent="0.25">
      <c r="M455" s="135"/>
    </row>
    <row r="456" spans="13:13" x14ac:dyDescent="0.25">
      <c r="M456" s="135"/>
    </row>
    <row r="457" spans="13:13" x14ac:dyDescent="0.25">
      <c r="M457" s="135"/>
    </row>
    <row r="458" spans="13:13" x14ac:dyDescent="0.25">
      <c r="M458" s="135"/>
    </row>
    <row r="459" spans="13:13" x14ac:dyDescent="0.25">
      <c r="M459" s="135"/>
    </row>
    <row r="460" spans="13:13" x14ac:dyDescent="0.25">
      <c r="M460" s="135"/>
    </row>
    <row r="461" spans="13:13" x14ac:dyDescent="0.25">
      <c r="M461" s="135"/>
    </row>
    <row r="462" spans="13:13" x14ac:dyDescent="0.25">
      <c r="M462" s="135"/>
    </row>
    <row r="463" spans="13:13" x14ac:dyDescent="0.25">
      <c r="M463" s="135"/>
    </row>
    <row r="464" spans="13:13" x14ac:dyDescent="0.25">
      <c r="M464" s="135"/>
    </row>
    <row r="465" spans="13:13" x14ac:dyDescent="0.25">
      <c r="M465" s="135"/>
    </row>
    <row r="466" spans="13:13" x14ac:dyDescent="0.25">
      <c r="M466" s="135"/>
    </row>
    <row r="467" spans="13:13" x14ac:dyDescent="0.25">
      <c r="M467" s="135"/>
    </row>
    <row r="468" spans="13:13" x14ac:dyDescent="0.25">
      <c r="M468" s="135"/>
    </row>
    <row r="469" spans="13:13" x14ac:dyDescent="0.25">
      <c r="M469" s="135"/>
    </row>
    <row r="470" spans="13:13" x14ac:dyDescent="0.25">
      <c r="M470" s="135"/>
    </row>
    <row r="471" spans="13:13" x14ac:dyDescent="0.25">
      <c r="M471" s="135"/>
    </row>
    <row r="472" spans="13:13" x14ac:dyDescent="0.25">
      <c r="M472" s="135"/>
    </row>
    <row r="473" spans="13:13" x14ac:dyDescent="0.25">
      <c r="M473" s="135"/>
    </row>
    <row r="474" spans="13:13" x14ac:dyDescent="0.25">
      <c r="M474" s="135"/>
    </row>
    <row r="475" spans="13:13" x14ac:dyDescent="0.25">
      <c r="M475" s="135"/>
    </row>
    <row r="476" spans="13:13" x14ac:dyDescent="0.25">
      <c r="M476" s="135"/>
    </row>
    <row r="477" spans="13:13" x14ac:dyDescent="0.25">
      <c r="M477" s="135"/>
    </row>
    <row r="478" spans="13:13" x14ac:dyDescent="0.25">
      <c r="M478" s="135"/>
    </row>
    <row r="479" spans="13:13" x14ac:dyDescent="0.25">
      <c r="M479" s="135"/>
    </row>
    <row r="480" spans="13:13" x14ac:dyDescent="0.25">
      <c r="M480" s="135"/>
    </row>
    <row r="481" spans="13:13" x14ac:dyDescent="0.25">
      <c r="M481" s="135"/>
    </row>
    <row r="482" spans="13:13" x14ac:dyDescent="0.25">
      <c r="M482" s="135"/>
    </row>
    <row r="483" spans="13:13" x14ac:dyDescent="0.25">
      <c r="M483" s="135"/>
    </row>
    <row r="484" spans="13:13" x14ac:dyDescent="0.25">
      <c r="M484" s="135"/>
    </row>
    <row r="485" spans="13:13" x14ac:dyDescent="0.25">
      <c r="M485" s="135"/>
    </row>
    <row r="486" spans="13:13" x14ac:dyDescent="0.25">
      <c r="M486" s="135"/>
    </row>
    <row r="487" spans="13:13" x14ac:dyDescent="0.25">
      <c r="M487" s="135"/>
    </row>
    <row r="488" spans="13:13" x14ac:dyDescent="0.25">
      <c r="M488" s="135"/>
    </row>
    <row r="489" spans="13:13" x14ac:dyDescent="0.25">
      <c r="M489" s="135"/>
    </row>
    <row r="490" spans="13:13" x14ac:dyDescent="0.25">
      <c r="M490" s="135"/>
    </row>
    <row r="491" spans="13:13" x14ac:dyDescent="0.25">
      <c r="M491" s="135"/>
    </row>
    <row r="492" spans="13:13" x14ac:dyDescent="0.25">
      <c r="M492" s="135"/>
    </row>
    <row r="493" spans="13:13" x14ac:dyDescent="0.25">
      <c r="M493" s="135"/>
    </row>
    <row r="494" spans="13:13" x14ac:dyDescent="0.25">
      <c r="M494" s="135"/>
    </row>
    <row r="495" spans="13:13" x14ac:dyDescent="0.25">
      <c r="M495" s="135"/>
    </row>
    <row r="496" spans="13:13" x14ac:dyDescent="0.25">
      <c r="M496" s="135"/>
    </row>
    <row r="497" spans="13:13" x14ac:dyDescent="0.25">
      <c r="M497" s="135"/>
    </row>
    <row r="498" spans="13:13" x14ac:dyDescent="0.25">
      <c r="M498" s="135"/>
    </row>
    <row r="499" spans="13:13" x14ac:dyDescent="0.25">
      <c r="M499" s="135"/>
    </row>
    <row r="500" spans="13:13" x14ac:dyDescent="0.25">
      <c r="M500" s="135"/>
    </row>
    <row r="501" spans="13:13" x14ac:dyDescent="0.25">
      <c r="M501" s="135"/>
    </row>
    <row r="502" spans="13:13" x14ac:dyDescent="0.25">
      <c r="M502" s="135"/>
    </row>
    <row r="503" spans="13:13" x14ac:dyDescent="0.25">
      <c r="M503" s="135"/>
    </row>
    <row r="504" spans="13:13" x14ac:dyDescent="0.25">
      <c r="M504" s="135"/>
    </row>
    <row r="505" spans="13:13" x14ac:dyDescent="0.25">
      <c r="M505" s="135"/>
    </row>
    <row r="506" spans="13:13" x14ac:dyDescent="0.25">
      <c r="M506" s="135"/>
    </row>
    <row r="507" spans="13:13" x14ac:dyDescent="0.25">
      <c r="M507" s="135"/>
    </row>
    <row r="508" spans="13:13" x14ac:dyDescent="0.25">
      <c r="M508" s="135"/>
    </row>
    <row r="509" spans="13:13" x14ac:dyDescent="0.25">
      <c r="M509" s="135"/>
    </row>
    <row r="510" spans="13:13" x14ac:dyDescent="0.25">
      <c r="M510" s="135"/>
    </row>
    <row r="511" spans="13:13" x14ac:dyDescent="0.25">
      <c r="M511" s="135"/>
    </row>
    <row r="512" spans="13:13" x14ac:dyDescent="0.25">
      <c r="M512" s="135"/>
    </row>
    <row r="513" spans="13:13" x14ac:dyDescent="0.25">
      <c r="M513" s="135"/>
    </row>
    <row r="514" spans="13:13" x14ac:dyDescent="0.25">
      <c r="M514" s="135"/>
    </row>
    <row r="515" spans="13:13" x14ac:dyDescent="0.25">
      <c r="M515" s="135"/>
    </row>
    <row r="516" spans="13:13" x14ac:dyDescent="0.25">
      <c r="M516" s="135"/>
    </row>
    <row r="517" spans="13:13" x14ac:dyDescent="0.25">
      <c r="M517" s="135"/>
    </row>
    <row r="518" spans="13:13" x14ac:dyDescent="0.25">
      <c r="M518" s="135"/>
    </row>
    <row r="519" spans="13:13" x14ac:dyDescent="0.25">
      <c r="M519" s="135"/>
    </row>
    <row r="520" spans="13:13" x14ac:dyDescent="0.25">
      <c r="M520" s="135"/>
    </row>
    <row r="521" spans="13:13" x14ac:dyDescent="0.25">
      <c r="M521" s="135"/>
    </row>
    <row r="522" spans="13:13" x14ac:dyDescent="0.25">
      <c r="M522" s="135"/>
    </row>
    <row r="523" spans="13:13" x14ac:dyDescent="0.25">
      <c r="M523" s="135"/>
    </row>
    <row r="524" spans="13:13" x14ac:dyDescent="0.25">
      <c r="M524" s="135"/>
    </row>
    <row r="525" spans="13:13" x14ac:dyDescent="0.25">
      <c r="M525" s="135"/>
    </row>
    <row r="526" spans="13:13" x14ac:dyDescent="0.25">
      <c r="M526" s="135"/>
    </row>
    <row r="527" spans="13:13" x14ac:dyDescent="0.25">
      <c r="M527" s="135"/>
    </row>
    <row r="528" spans="13:13" x14ac:dyDescent="0.25">
      <c r="M528" s="135"/>
    </row>
    <row r="529" spans="13:13" x14ac:dyDescent="0.25">
      <c r="M529" s="135"/>
    </row>
    <row r="530" spans="13:13" x14ac:dyDescent="0.25">
      <c r="M530" s="135"/>
    </row>
    <row r="531" spans="13:13" x14ac:dyDescent="0.25">
      <c r="M531" s="135"/>
    </row>
    <row r="532" spans="13:13" x14ac:dyDescent="0.25">
      <c r="M532" s="135"/>
    </row>
    <row r="533" spans="13:13" x14ac:dyDescent="0.25">
      <c r="M533" s="135"/>
    </row>
    <row r="534" spans="13:13" x14ac:dyDescent="0.25">
      <c r="M534" s="135"/>
    </row>
    <row r="535" spans="13:13" x14ac:dyDescent="0.25">
      <c r="M535" s="135"/>
    </row>
    <row r="536" spans="13:13" x14ac:dyDescent="0.25">
      <c r="M536" s="135"/>
    </row>
    <row r="537" spans="13:13" x14ac:dyDescent="0.25">
      <c r="M537" s="135"/>
    </row>
    <row r="538" spans="13:13" x14ac:dyDescent="0.25">
      <c r="M538" s="135"/>
    </row>
    <row r="539" spans="13:13" x14ac:dyDescent="0.25">
      <c r="M539" s="135"/>
    </row>
    <row r="540" spans="13:13" x14ac:dyDescent="0.25">
      <c r="M540" s="135"/>
    </row>
    <row r="541" spans="13:13" x14ac:dyDescent="0.25">
      <c r="M541" s="135"/>
    </row>
    <row r="542" spans="13:13" x14ac:dyDescent="0.25">
      <c r="M542" s="135"/>
    </row>
    <row r="543" spans="13:13" x14ac:dyDescent="0.25">
      <c r="M543" s="135"/>
    </row>
    <row r="544" spans="13:13" x14ac:dyDescent="0.25">
      <c r="M544" s="135"/>
    </row>
    <row r="545" spans="13:13" x14ac:dyDescent="0.25">
      <c r="M545" s="135"/>
    </row>
    <row r="546" spans="13:13" x14ac:dyDescent="0.25">
      <c r="M546" s="135"/>
    </row>
    <row r="547" spans="13:13" x14ac:dyDescent="0.25">
      <c r="M547" s="135"/>
    </row>
    <row r="548" spans="13:13" x14ac:dyDescent="0.25">
      <c r="M548" s="135"/>
    </row>
    <row r="549" spans="13:13" x14ac:dyDescent="0.25">
      <c r="M549" s="135"/>
    </row>
    <row r="550" spans="13:13" x14ac:dyDescent="0.25">
      <c r="M550" s="135"/>
    </row>
    <row r="551" spans="13:13" x14ac:dyDescent="0.25">
      <c r="M551" s="135"/>
    </row>
    <row r="552" spans="13:13" x14ac:dyDescent="0.25">
      <c r="M552" s="135"/>
    </row>
    <row r="553" spans="13:13" x14ac:dyDescent="0.25">
      <c r="M553" s="135"/>
    </row>
    <row r="554" spans="13:13" x14ac:dyDescent="0.25">
      <c r="M554" s="135"/>
    </row>
    <row r="555" spans="13:13" x14ac:dyDescent="0.25">
      <c r="M555" s="135"/>
    </row>
    <row r="556" spans="13:13" x14ac:dyDescent="0.25">
      <c r="M556" s="135"/>
    </row>
    <row r="557" spans="13:13" x14ac:dyDescent="0.25">
      <c r="M557" s="135"/>
    </row>
    <row r="558" spans="13:13" x14ac:dyDescent="0.25">
      <c r="M558" s="135"/>
    </row>
    <row r="559" spans="13:13" x14ac:dyDescent="0.25">
      <c r="M559" s="135"/>
    </row>
    <row r="560" spans="13:13" x14ac:dyDescent="0.25">
      <c r="M560" s="135"/>
    </row>
    <row r="561" spans="13:13" x14ac:dyDescent="0.25">
      <c r="M561" s="135"/>
    </row>
    <row r="562" spans="13:13" x14ac:dyDescent="0.25">
      <c r="M562" s="135"/>
    </row>
    <row r="563" spans="13:13" x14ac:dyDescent="0.25">
      <c r="M563" s="135"/>
    </row>
    <row r="564" spans="13:13" x14ac:dyDescent="0.25">
      <c r="M564" s="135"/>
    </row>
    <row r="565" spans="13:13" x14ac:dyDescent="0.25">
      <c r="M565" s="135"/>
    </row>
    <row r="566" spans="13:13" x14ac:dyDescent="0.25">
      <c r="M566" s="135"/>
    </row>
    <row r="567" spans="13:13" x14ac:dyDescent="0.25">
      <c r="M567" s="135"/>
    </row>
    <row r="568" spans="13:13" x14ac:dyDescent="0.25">
      <c r="M568" s="135"/>
    </row>
    <row r="569" spans="13:13" x14ac:dyDescent="0.25">
      <c r="M569" s="135"/>
    </row>
    <row r="570" spans="13:13" x14ac:dyDescent="0.25">
      <c r="M570" s="135"/>
    </row>
    <row r="571" spans="13:13" x14ac:dyDescent="0.25">
      <c r="M571" s="135"/>
    </row>
    <row r="572" spans="13:13" x14ac:dyDescent="0.25">
      <c r="M572" s="135"/>
    </row>
    <row r="573" spans="13:13" x14ac:dyDescent="0.25">
      <c r="M573" s="135"/>
    </row>
    <row r="574" spans="13:13" x14ac:dyDescent="0.25">
      <c r="M574" s="135"/>
    </row>
    <row r="575" spans="13:13" x14ac:dyDescent="0.25">
      <c r="M575" s="135"/>
    </row>
    <row r="576" spans="13:13" x14ac:dyDescent="0.25">
      <c r="M576" s="135"/>
    </row>
    <row r="577" spans="13:13" x14ac:dyDescent="0.25">
      <c r="M577" s="135"/>
    </row>
    <row r="578" spans="13:13" x14ac:dyDescent="0.25">
      <c r="M578" s="135"/>
    </row>
    <row r="579" spans="13:13" x14ac:dyDescent="0.25">
      <c r="M579" s="135"/>
    </row>
    <row r="580" spans="13:13" x14ac:dyDescent="0.25">
      <c r="M580" s="135"/>
    </row>
    <row r="581" spans="13:13" x14ac:dyDescent="0.25">
      <c r="M581" s="135"/>
    </row>
    <row r="582" spans="13:13" x14ac:dyDescent="0.25">
      <c r="M582" s="135"/>
    </row>
    <row r="583" spans="13:13" x14ac:dyDescent="0.25">
      <c r="M583" s="135"/>
    </row>
    <row r="584" spans="13:13" x14ac:dyDescent="0.25">
      <c r="M584" s="135"/>
    </row>
    <row r="585" spans="13:13" x14ac:dyDescent="0.25">
      <c r="M585" s="135"/>
    </row>
    <row r="586" spans="13:13" x14ac:dyDescent="0.25">
      <c r="M586" s="135"/>
    </row>
    <row r="587" spans="13:13" x14ac:dyDescent="0.25">
      <c r="M587" s="135"/>
    </row>
    <row r="588" spans="13:13" x14ac:dyDescent="0.25">
      <c r="M588" s="135"/>
    </row>
    <row r="589" spans="13:13" x14ac:dyDescent="0.25">
      <c r="M589" s="135"/>
    </row>
    <row r="590" spans="13:13" x14ac:dyDescent="0.25">
      <c r="M590" s="135"/>
    </row>
    <row r="591" spans="13:13" x14ac:dyDescent="0.25">
      <c r="M591" s="135"/>
    </row>
    <row r="592" spans="13:13" x14ac:dyDescent="0.25">
      <c r="M592" s="135"/>
    </row>
    <row r="593" spans="13:13" x14ac:dyDescent="0.25">
      <c r="M593" s="135"/>
    </row>
    <row r="594" spans="13:13" x14ac:dyDescent="0.25">
      <c r="M594" s="135"/>
    </row>
    <row r="595" spans="13:13" x14ac:dyDescent="0.25">
      <c r="M595" s="135"/>
    </row>
    <row r="596" spans="13:13" x14ac:dyDescent="0.25">
      <c r="M596" s="135"/>
    </row>
    <row r="597" spans="13:13" x14ac:dyDescent="0.25">
      <c r="M597" s="135"/>
    </row>
    <row r="598" spans="13:13" x14ac:dyDescent="0.25">
      <c r="M598" s="135"/>
    </row>
    <row r="599" spans="13:13" x14ac:dyDescent="0.25">
      <c r="M599" s="135"/>
    </row>
    <row r="600" spans="13:13" x14ac:dyDescent="0.25">
      <c r="M600" s="135"/>
    </row>
    <row r="601" spans="13:13" x14ac:dyDescent="0.25">
      <c r="M601" s="135"/>
    </row>
    <row r="602" spans="13:13" x14ac:dyDescent="0.25">
      <c r="M602" s="135"/>
    </row>
    <row r="603" spans="13:13" x14ac:dyDescent="0.25">
      <c r="M603" s="135"/>
    </row>
    <row r="604" spans="13:13" x14ac:dyDescent="0.25">
      <c r="M604" s="135"/>
    </row>
    <row r="605" spans="13:13" x14ac:dyDescent="0.25">
      <c r="M605" s="135"/>
    </row>
    <row r="606" spans="13:13" x14ac:dyDescent="0.25">
      <c r="M606" s="135"/>
    </row>
    <row r="607" spans="13:13" x14ac:dyDescent="0.25">
      <c r="M607" s="135"/>
    </row>
    <row r="608" spans="13:13" x14ac:dyDescent="0.25">
      <c r="M608" s="135"/>
    </row>
    <row r="609" spans="13:13" x14ac:dyDescent="0.25">
      <c r="M609" s="135"/>
    </row>
    <row r="610" spans="13:13" x14ac:dyDescent="0.25">
      <c r="M610" s="135"/>
    </row>
    <row r="611" spans="13:13" x14ac:dyDescent="0.25">
      <c r="M611" s="135"/>
    </row>
    <row r="612" spans="13:13" x14ac:dyDescent="0.25">
      <c r="M612" s="135"/>
    </row>
    <row r="613" spans="13:13" x14ac:dyDescent="0.25">
      <c r="M613" s="135"/>
    </row>
    <row r="614" spans="13:13" x14ac:dyDescent="0.25">
      <c r="M614" s="135"/>
    </row>
    <row r="615" spans="13:13" x14ac:dyDescent="0.25">
      <c r="M615" s="135"/>
    </row>
    <row r="616" spans="13:13" x14ac:dyDescent="0.25">
      <c r="M616" s="135"/>
    </row>
    <row r="617" spans="13:13" x14ac:dyDescent="0.25">
      <c r="M617" s="135"/>
    </row>
    <row r="618" spans="13:13" x14ac:dyDescent="0.25">
      <c r="M618" s="135"/>
    </row>
    <row r="619" spans="13:13" x14ac:dyDescent="0.25">
      <c r="M619" s="135"/>
    </row>
    <row r="620" spans="13:13" x14ac:dyDescent="0.25">
      <c r="M620" s="135"/>
    </row>
    <row r="621" spans="13:13" x14ac:dyDescent="0.25">
      <c r="M621" s="135"/>
    </row>
    <row r="622" spans="13:13" x14ac:dyDescent="0.25">
      <c r="M622" s="135"/>
    </row>
    <row r="623" spans="13:13" x14ac:dyDescent="0.25">
      <c r="M623" s="135"/>
    </row>
    <row r="624" spans="13:13" x14ac:dyDescent="0.25">
      <c r="M624" s="135"/>
    </row>
    <row r="625" spans="13:13" x14ac:dyDescent="0.25">
      <c r="M625" s="135"/>
    </row>
    <row r="626" spans="13:13" x14ac:dyDescent="0.25">
      <c r="M626" s="135"/>
    </row>
    <row r="627" spans="13:13" x14ac:dyDescent="0.25">
      <c r="M627" s="135"/>
    </row>
    <row r="628" spans="13:13" x14ac:dyDescent="0.25">
      <c r="M628" s="135"/>
    </row>
    <row r="629" spans="13:13" x14ac:dyDescent="0.25">
      <c r="M629" s="135"/>
    </row>
    <row r="630" spans="13:13" x14ac:dyDescent="0.25">
      <c r="M630" s="135"/>
    </row>
    <row r="631" spans="13:13" x14ac:dyDescent="0.25">
      <c r="M631" s="135"/>
    </row>
    <row r="632" spans="13:13" x14ac:dyDescent="0.25">
      <c r="M632" s="135"/>
    </row>
    <row r="633" spans="13:13" x14ac:dyDescent="0.25">
      <c r="M633" s="135"/>
    </row>
    <row r="634" spans="13:13" x14ac:dyDescent="0.25">
      <c r="M634" s="135"/>
    </row>
    <row r="635" spans="13:13" x14ac:dyDescent="0.25">
      <c r="M635" s="135"/>
    </row>
    <row r="636" spans="13:13" x14ac:dyDescent="0.25">
      <c r="M636" s="135"/>
    </row>
    <row r="637" spans="13:13" x14ac:dyDescent="0.25">
      <c r="M637" s="135"/>
    </row>
    <row r="638" spans="13:13" x14ac:dyDescent="0.25">
      <c r="M638" s="135"/>
    </row>
    <row r="639" spans="13:13" x14ac:dyDescent="0.25">
      <c r="M639" s="135"/>
    </row>
    <row r="640" spans="13:13" x14ac:dyDescent="0.25">
      <c r="M640" s="135"/>
    </row>
    <row r="641" spans="13:13" x14ac:dyDescent="0.25">
      <c r="M641" s="135"/>
    </row>
    <row r="642" spans="13:13" x14ac:dyDescent="0.25">
      <c r="M642" s="135"/>
    </row>
    <row r="643" spans="13:13" x14ac:dyDescent="0.25">
      <c r="M643" s="135"/>
    </row>
    <row r="644" spans="13:13" x14ac:dyDescent="0.25">
      <c r="M644" s="135"/>
    </row>
    <row r="645" spans="13:13" x14ac:dyDescent="0.25">
      <c r="M645" s="135"/>
    </row>
    <row r="646" spans="13:13" x14ac:dyDescent="0.25">
      <c r="M646" s="135"/>
    </row>
    <row r="647" spans="13:13" x14ac:dyDescent="0.25">
      <c r="M647" s="135"/>
    </row>
    <row r="648" spans="13:13" x14ac:dyDescent="0.25">
      <c r="M648" s="135"/>
    </row>
    <row r="649" spans="13:13" x14ac:dyDescent="0.25">
      <c r="M649" s="135"/>
    </row>
    <row r="650" spans="13:13" x14ac:dyDescent="0.25">
      <c r="M650" s="135"/>
    </row>
    <row r="651" spans="13:13" x14ac:dyDescent="0.25">
      <c r="M651" s="135"/>
    </row>
    <row r="652" spans="13:13" x14ac:dyDescent="0.25">
      <c r="M652" s="135"/>
    </row>
    <row r="653" spans="13:13" x14ac:dyDescent="0.25">
      <c r="M653" s="135"/>
    </row>
    <row r="654" spans="13:13" x14ac:dyDescent="0.25">
      <c r="M654" s="135"/>
    </row>
    <row r="655" spans="13:13" x14ac:dyDescent="0.25">
      <c r="M655" s="135"/>
    </row>
    <row r="656" spans="13:13" x14ac:dyDescent="0.25">
      <c r="M656" s="135"/>
    </row>
    <row r="657" spans="13:13" x14ac:dyDescent="0.25">
      <c r="M657" s="135"/>
    </row>
    <row r="658" spans="13:13" x14ac:dyDescent="0.25">
      <c r="M658" s="135"/>
    </row>
    <row r="659" spans="13:13" x14ac:dyDescent="0.25">
      <c r="M659" s="135"/>
    </row>
    <row r="660" spans="13:13" x14ac:dyDescent="0.25">
      <c r="M660" s="135"/>
    </row>
    <row r="661" spans="13:13" x14ac:dyDescent="0.25">
      <c r="M661" s="135"/>
    </row>
    <row r="662" spans="13:13" x14ac:dyDescent="0.25">
      <c r="M662" s="135"/>
    </row>
    <row r="663" spans="13:13" x14ac:dyDescent="0.25">
      <c r="M663" s="135"/>
    </row>
    <row r="664" spans="13:13" x14ac:dyDescent="0.25">
      <c r="M664" s="135"/>
    </row>
    <row r="665" spans="13:13" x14ac:dyDescent="0.25">
      <c r="M665" s="135"/>
    </row>
    <row r="666" spans="13:13" x14ac:dyDescent="0.25">
      <c r="M666" s="135"/>
    </row>
    <row r="667" spans="13:13" x14ac:dyDescent="0.25">
      <c r="M667" s="135"/>
    </row>
    <row r="668" spans="13:13" x14ac:dyDescent="0.25">
      <c r="M668" s="135"/>
    </row>
    <row r="669" spans="13:13" x14ac:dyDescent="0.25">
      <c r="M669" s="135"/>
    </row>
    <row r="670" spans="13:13" x14ac:dyDescent="0.25">
      <c r="M670" s="135"/>
    </row>
    <row r="671" spans="13:13" x14ac:dyDescent="0.25">
      <c r="M671" s="135"/>
    </row>
    <row r="672" spans="13:13" x14ac:dyDescent="0.25">
      <c r="M672" s="135"/>
    </row>
    <row r="673" spans="13:13" x14ac:dyDescent="0.25">
      <c r="M673" s="135"/>
    </row>
    <row r="674" spans="13:13" x14ac:dyDescent="0.25">
      <c r="M674" s="135"/>
    </row>
    <row r="675" spans="13:13" x14ac:dyDescent="0.25">
      <c r="M675" s="135"/>
    </row>
    <row r="676" spans="13:13" x14ac:dyDescent="0.25">
      <c r="M676" s="135"/>
    </row>
    <row r="677" spans="13:13" x14ac:dyDescent="0.25">
      <c r="M677" s="135"/>
    </row>
    <row r="678" spans="13:13" x14ac:dyDescent="0.25">
      <c r="M678" s="135"/>
    </row>
    <row r="679" spans="13:13" x14ac:dyDescent="0.25">
      <c r="M679" s="135"/>
    </row>
    <row r="680" spans="13:13" x14ac:dyDescent="0.25">
      <c r="M680" s="135"/>
    </row>
    <row r="681" spans="13:13" x14ac:dyDescent="0.25">
      <c r="M681" s="135"/>
    </row>
    <row r="682" spans="13:13" x14ac:dyDescent="0.25">
      <c r="M682" s="135"/>
    </row>
    <row r="683" spans="13:13" x14ac:dyDescent="0.25">
      <c r="M683" s="135"/>
    </row>
    <row r="684" spans="13:13" x14ac:dyDescent="0.25">
      <c r="M684" s="135"/>
    </row>
    <row r="685" spans="13:13" x14ac:dyDescent="0.25">
      <c r="M685" s="135"/>
    </row>
    <row r="686" spans="13:13" x14ac:dyDescent="0.25">
      <c r="M686" s="135"/>
    </row>
    <row r="687" spans="13:13" x14ac:dyDescent="0.25">
      <c r="M687" s="135"/>
    </row>
    <row r="688" spans="13:13" x14ac:dyDescent="0.25">
      <c r="M688" s="135"/>
    </row>
    <row r="689" spans="13:13" x14ac:dyDescent="0.25">
      <c r="M689" s="135"/>
    </row>
    <row r="690" spans="13:13" x14ac:dyDescent="0.25">
      <c r="M690" s="135"/>
    </row>
    <row r="691" spans="13:13" x14ac:dyDescent="0.25">
      <c r="M691" s="135"/>
    </row>
    <row r="692" spans="13:13" x14ac:dyDescent="0.25">
      <c r="M692" s="135"/>
    </row>
    <row r="693" spans="13:13" x14ac:dyDescent="0.25">
      <c r="M693" s="135"/>
    </row>
    <row r="694" spans="13:13" x14ac:dyDescent="0.25">
      <c r="M694" s="135"/>
    </row>
    <row r="695" spans="13:13" x14ac:dyDescent="0.25">
      <c r="M695" s="135"/>
    </row>
    <row r="696" spans="13:13" x14ac:dyDescent="0.25">
      <c r="M696" s="135"/>
    </row>
    <row r="697" spans="13:13" x14ac:dyDescent="0.25">
      <c r="M697" s="135"/>
    </row>
    <row r="698" spans="13:13" x14ac:dyDescent="0.25">
      <c r="M698" s="135"/>
    </row>
    <row r="699" spans="13:13" x14ac:dyDescent="0.25">
      <c r="M699" s="135"/>
    </row>
    <row r="700" spans="13:13" x14ac:dyDescent="0.25">
      <c r="M700" s="135"/>
    </row>
    <row r="701" spans="13:13" x14ac:dyDescent="0.25">
      <c r="M701" s="135"/>
    </row>
    <row r="702" spans="13:13" x14ac:dyDescent="0.25">
      <c r="M702" s="135"/>
    </row>
    <row r="703" spans="13:13" x14ac:dyDescent="0.25">
      <c r="M703" s="135"/>
    </row>
    <row r="704" spans="13:13" x14ac:dyDescent="0.25">
      <c r="M704" s="135"/>
    </row>
    <row r="705" spans="13:13" x14ac:dyDescent="0.25">
      <c r="M705" s="135"/>
    </row>
    <row r="706" spans="13:13" x14ac:dyDescent="0.25">
      <c r="M706" s="135"/>
    </row>
    <row r="707" spans="13:13" x14ac:dyDescent="0.25">
      <c r="M707" s="135"/>
    </row>
    <row r="708" spans="13:13" x14ac:dyDescent="0.25">
      <c r="M708" s="135"/>
    </row>
    <row r="709" spans="13:13" x14ac:dyDescent="0.25">
      <c r="M709" s="135"/>
    </row>
    <row r="710" spans="13:13" x14ac:dyDescent="0.25">
      <c r="M710" s="135"/>
    </row>
    <row r="711" spans="13:13" x14ac:dyDescent="0.25">
      <c r="M711" s="135"/>
    </row>
    <row r="712" spans="13:13" x14ac:dyDescent="0.25">
      <c r="M712" s="135"/>
    </row>
    <row r="713" spans="13:13" x14ac:dyDescent="0.25">
      <c r="M713" s="135"/>
    </row>
    <row r="714" spans="13:13" x14ac:dyDescent="0.25">
      <c r="M714" s="135"/>
    </row>
    <row r="715" spans="13:13" x14ac:dyDescent="0.25">
      <c r="M715" s="135"/>
    </row>
    <row r="716" spans="13:13" x14ac:dyDescent="0.25">
      <c r="M716" s="135"/>
    </row>
    <row r="717" spans="13:13" x14ac:dyDescent="0.25">
      <c r="M717" s="135"/>
    </row>
    <row r="718" spans="13:13" x14ac:dyDescent="0.25">
      <c r="M718" s="135"/>
    </row>
    <row r="719" spans="13:13" x14ac:dyDescent="0.25">
      <c r="M719" s="135"/>
    </row>
    <row r="720" spans="13:13" x14ac:dyDescent="0.25">
      <c r="M720" s="135"/>
    </row>
    <row r="721" spans="13:13" x14ac:dyDescent="0.25">
      <c r="M721" s="135"/>
    </row>
    <row r="722" spans="13:13" x14ac:dyDescent="0.25">
      <c r="M722" s="135"/>
    </row>
    <row r="723" spans="13:13" x14ac:dyDescent="0.25">
      <c r="M723" s="135"/>
    </row>
    <row r="724" spans="13:13" x14ac:dyDescent="0.25">
      <c r="M724" s="135"/>
    </row>
    <row r="725" spans="13:13" x14ac:dyDescent="0.25">
      <c r="M725" s="135"/>
    </row>
    <row r="726" spans="13:13" x14ac:dyDescent="0.25">
      <c r="M726" s="135"/>
    </row>
    <row r="727" spans="13:13" x14ac:dyDescent="0.25">
      <c r="M727" s="135"/>
    </row>
    <row r="728" spans="13:13" x14ac:dyDescent="0.25">
      <c r="M728" s="135"/>
    </row>
    <row r="729" spans="13:13" x14ac:dyDescent="0.25">
      <c r="M729" s="135"/>
    </row>
    <row r="730" spans="13:13" x14ac:dyDescent="0.25">
      <c r="M730" s="135"/>
    </row>
    <row r="731" spans="13:13" x14ac:dyDescent="0.25">
      <c r="M731" s="135"/>
    </row>
    <row r="732" spans="13:13" x14ac:dyDescent="0.25">
      <c r="M732" s="135"/>
    </row>
    <row r="733" spans="13:13" x14ac:dyDescent="0.25">
      <c r="M733" s="135"/>
    </row>
    <row r="734" spans="13:13" x14ac:dyDescent="0.25">
      <c r="M734" s="135"/>
    </row>
    <row r="735" spans="13:13" x14ac:dyDescent="0.25">
      <c r="M735" s="135"/>
    </row>
    <row r="736" spans="13:13" x14ac:dyDescent="0.25">
      <c r="M736" s="135"/>
    </row>
    <row r="737" spans="13:13" x14ac:dyDescent="0.25">
      <c r="M737" s="135"/>
    </row>
    <row r="738" spans="13:13" x14ac:dyDescent="0.25">
      <c r="M738" s="135"/>
    </row>
    <row r="739" spans="13:13" x14ac:dyDescent="0.25">
      <c r="M739" s="135"/>
    </row>
    <row r="740" spans="13:13" x14ac:dyDescent="0.25">
      <c r="M740" s="135"/>
    </row>
    <row r="741" spans="13:13" x14ac:dyDescent="0.25">
      <c r="M741" s="135"/>
    </row>
    <row r="742" spans="13:13" x14ac:dyDescent="0.25">
      <c r="M742" s="135"/>
    </row>
    <row r="743" spans="13:13" x14ac:dyDescent="0.25">
      <c r="M743" s="135"/>
    </row>
    <row r="744" spans="13:13" x14ac:dyDescent="0.25">
      <c r="M744" s="135"/>
    </row>
    <row r="745" spans="13:13" x14ac:dyDescent="0.25">
      <c r="M745" s="135"/>
    </row>
    <row r="746" spans="13:13" x14ac:dyDescent="0.25">
      <c r="M746" s="135"/>
    </row>
    <row r="747" spans="13:13" x14ac:dyDescent="0.25">
      <c r="M747" s="135"/>
    </row>
    <row r="748" spans="13:13" x14ac:dyDescent="0.25">
      <c r="M748" s="135"/>
    </row>
    <row r="749" spans="13:13" x14ac:dyDescent="0.25">
      <c r="M749" s="135"/>
    </row>
    <row r="750" spans="13:13" x14ac:dyDescent="0.25">
      <c r="M750" s="135"/>
    </row>
    <row r="751" spans="13:13" x14ac:dyDescent="0.25">
      <c r="M751" s="135"/>
    </row>
    <row r="752" spans="13:13" x14ac:dyDescent="0.25">
      <c r="M752" s="135"/>
    </row>
    <row r="753" spans="13:13" x14ac:dyDescent="0.25">
      <c r="M753" s="135"/>
    </row>
    <row r="754" spans="13:13" x14ac:dyDescent="0.25">
      <c r="M754" s="135"/>
    </row>
    <row r="755" spans="13:13" x14ac:dyDescent="0.25">
      <c r="M755" s="135"/>
    </row>
    <row r="756" spans="13:13" x14ac:dyDescent="0.25">
      <c r="M756" s="135"/>
    </row>
    <row r="757" spans="13:13" x14ac:dyDescent="0.25">
      <c r="M757" s="135"/>
    </row>
    <row r="758" spans="13:13" x14ac:dyDescent="0.25">
      <c r="M758" s="135"/>
    </row>
    <row r="759" spans="13:13" x14ac:dyDescent="0.25">
      <c r="M759" s="135"/>
    </row>
    <row r="760" spans="13:13" x14ac:dyDescent="0.25">
      <c r="M760" s="135"/>
    </row>
    <row r="761" spans="13:13" x14ac:dyDescent="0.25">
      <c r="M761" s="135"/>
    </row>
    <row r="762" spans="13:13" x14ac:dyDescent="0.25">
      <c r="M762" s="135"/>
    </row>
    <row r="763" spans="13:13" x14ac:dyDescent="0.25">
      <c r="M763" s="135"/>
    </row>
    <row r="764" spans="13:13" x14ac:dyDescent="0.25">
      <c r="M764" s="135"/>
    </row>
    <row r="765" spans="13:13" x14ac:dyDescent="0.25">
      <c r="M765" s="135"/>
    </row>
    <row r="766" spans="13:13" x14ac:dyDescent="0.25">
      <c r="M766" s="135"/>
    </row>
    <row r="767" spans="13:13" x14ac:dyDescent="0.25">
      <c r="M767" s="135"/>
    </row>
    <row r="768" spans="13:13" x14ac:dyDescent="0.25">
      <c r="M768" s="135"/>
    </row>
    <row r="769" spans="13:13" x14ac:dyDescent="0.25">
      <c r="M769" s="135"/>
    </row>
    <row r="770" spans="13:13" x14ac:dyDescent="0.25">
      <c r="M770" s="135"/>
    </row>
    <row r="771" spans="13:13" x14ac:dyDescent="0.25">
      <c r="M771" s="135"/>
    </row>
    <row r="772" spans="13:13" x14ac:dyDescent="0.25">
      <c r="M772" s="135"/>
    </row>
    <row r="773" spans="13:13" x14ac:dyDescent="0.25">
      <c r="M773" s="135"/>
    </row>
    <row r="774" spans="13:13" x14ac:dyDescent="0.25">
      <c r="M774" s="135"/>
    </row>
    <row r="775" spans="13:13" x14ac:dyDescent="0.25">
      <c r="M775" s="135"/>
    </row>
    <row r="776" spans="13:13" x14ac:dyDescent="0.25">
      <c r="M776" s="135"/>
    </row>
    <row r="777" spans="13:13" x14ac:dyDescent="0.25">
      <c r="M777" s="135"/>
    </row>
    <row r="778" spans="13:13" x14ac:dyDescent="0.25">
      <c r="M778" s="135"/>
    </row>
    <row r="779" spans="13:13" x14ac:dyDescent="0.25">
      <c r="M779" s="135"/>
    </row>
    <row r="780" spans="13:13" x14ac:dyDescent="0.25">
      <c r="M780" s="135"/>
    </row>
    <row r="781" spans="13:13" x14ac:dyDescent="0.25">
      <c r="M781" s="135"/>
    </row>
    <row r="782" spans="13:13" x14ac:dyDescent="0.25">
      <c r="M782" s="135"/>
    </row>
    <row r="783" spans="13:13" x14ac:dyDescent="0.25">
      <c r="M783" s="135"/>
    </row>
    <row r="784" spans="13:13" x14ac:dyDescent="0.25">
      <c r="M784" s="135"/>
    </row>
    <row r="785" spans="13:13" x14ac:dyDescent="0.25">
      <c r="M785" s="135"/>
    </row>
    <row r="786" spans="13:13" x14ac:dyDescent="0.25">
      <c r="M786" s="135"/>
    </row>
    <row r="787" spans="13:13" x14ac:dyDescent="0.25">
      <c r="M787" s="135"/>
    </row>
    <row r="788" spans="13:13" x14ac:dyDescent="0.25">
      <c r="M788" s="135"/>
    </row>
    <row r="789" spans="13:13" x14ac:dyDescent="0.25">
      <c r="M789" s="135"/>
    </row>
    <row r="790" spans="13:13" x14ac:dyDescent="0.25">
      <c r="M790" s="135"/>
    </row>
    <row r="791" spans="13:13" x14ac:dyDescent="0.25">
      <c r="M791" s="135"/>
    </row>
    <row r="792" spans="13:13" x14ac:dyDescent="0.25">
      <c r="M792" s="135"/>
    </row>
    <row r="793" spans="13:13" x14ac:dyDescent="0.25">
      <c r="M793" s="135"/>
    </row>
    <row r="794" spans="13:13" x14ac:dyDescent="0.25">
      <c r="M794" s="135"/>
    </row>
    <row r="795" spans="13:13" x14ac:dyDescent="0.25">
      <c r="M795" s="135"/>
    </row>
    <row r="796" spans="13:13" x14ac:dyDescent="0.25">
      <c r="M796" s="135"/>
    </row>
    <row r="797" spans="13:13" x14ac:dyDescent="0.25">
      <c r="M797" s="135"/>
    </row>
    <row r="798" spans="13:13" x14ac:dyDescent="0.25">
      <c r="M798" s="135"/>
    </row>
    <row r="799" spans="13:13" x14ac:dyDescent="0.25">
      <c r="M799" s="135"/>
    </row>
    <row r="800" spans="13:13" x14ac:dyDescent="0.25">
      <c r="M800" s="135"/>
    </row>
    <row r="801" spans="13:13" x14ac:dyDescent="0.25">
      <c r="M801" s="135"/>
    </row>
    <row r="802" spans="13:13" x14ac:dyDescent="0.25">
      <c r="M802" s="135"/>
    </row>
    <row r="803" spans="13:13" x14ac:dyDescent="0.25">
      <c r="M803" s="135"/>
    </row>
    <row r="804" spans="13:13" x14ac:dyDescent="0.25">
      <c r="M804" s="135"/>
    </row>
    <row r="805" spans="13:13" x14ac:dyDescent="0.25">
      <c r="M805" s="135"/>
    </row>
    <row r="806" spans="13:13" x14ac:dyDescent="0.25">
      <c r="M806" s="135"/>
    </row>
    <row r="807" spans="13:13" x14ac:dyDescent="0.25">
      <c r="M807" s="135"/>
    </row>
    <row r="808" spans="13:13" x14ac:dyDescent="0.25">
      <c r="M808" s="135"/>
    </row>
    <row r="809" spans="13:13" x14ac:dyDescent="0.25">
      <c r="M809" s="135"/>
    </row>
    <row r="810" spans="13:13" x14ac:dyDescent="0.25">
      <c r="M810" s="135"/>
    </row>
    <row r="811" spans="13:13" x14ac:dyDescent="0.25">
      <c r="M811" s="135"/>
    </row>
    <row r="812" spans="13:13" x14ac:dyDescent="0.25">
      <c r="M812" s="135"/>
    </row>
    <row r="813" spans="13:13" x14ac:dyDescent="0.25">
      <c r="M813" s="135"/>
    </row>
    <row r="814" spans="13:13" x14ac:dyDescent="0.25">
      <c r="M814" s="135"/>
    </row>
    <row r="815" spans="13:13" x14ac:dyDescent="0.25">
      <c r="M815" s="135"/>
    </row>
    <row r="816" spans="13:13" x14ac:dyDescent="0.25">
      <c r="M816" s="135"/>
    </row>
    <row r="817" spans="13:13" x14ac:dyDescent="0.25">
      <c r="M817" s="135"/>
    </row>
    <row r="818" spans="13:13" x14ac:dyDescent="0.25">
      <c r="M818" s="135"/>
    </row>
    <row r="819" spans="13:13" x14ac:dyDescent="0.25">
      <c r="M819" s="135"/>
    </row>
    <row r="820" spans="13:13" x14ac:dyDescent="0.25">
      <c r="M820" s="135"/>
    </row>
    <row r="821" spans="13:13" x14ac:dyDescent="0.25">
      <c r="M821" s="135"/>
    </row>
    <row r="822" spans="13:13" x14ac:dyDescent="0.25">
      <c r="M822" s="135"/>
    </row>
    <row r="823" spans="13:13" x14ac:dyDescent="0.25">
      <c r="M823" s="135"/>
    </row>
    <row r="824" spans="13:13" x14ac:dyDescent="0.25">
      <c r="M824" s="135"/>
    </row>
    <row r="825" spans="13:13" x14ac:dyDescent="0.25">
      <c r="M825" s="135"/>
    </row>
    <row r="826" spans="13:13" x14ac:dyDescent="0.25">
      <c r="M826" s="135"/>
    </row>
    <row r="827" spans="13:13" x14ac:dyDescent="0.25">
      <c r="M827" s="135"/>
    </row>
    <row r="828" spans="13:13" x14ac:dyDescent="0.25">
      <c r="M828" s="135"/>
    </row>
    <row r="829" spans="13:13" x14ac:dyDescent="0.25">
      <c r="M829" s="135"/>
    </row>
    <row r="830" spans="13:13" x14ac:dyDescent="0.25">
      <c r="M830" s="135"/>
    </row>
    <row r="831" spans="13:13" x14ac:dyDescent="0.25">
      <c r="M831" s="135"/>
    </row>
    <row r="832" spans="13:13" x14ac:dyDescent="0.25">
      <c r="M832" s="135"/>
    </row>
    <row r="833" spans="13:13" x14ac:dyDescent="0.25">
      <c r="M833" s="135"/>
    </row>
    <row r="834" spans="13:13" x14ac:dyDescent="0.25">
      <c r="M834" s="135"/>
    </row>
    <row r="835" spans="13:13" x14ac:dyDescent="0.25">
      <c r="M835" s="135"/>
    </row>
    <row r="836" spans="13:13" x14ac:dyDescent="0.25">
      <c r="M836" s="135"/>
    </row>
    <row r="837" spans="13:13" x14ac:dyDescent="0.25">
      <c r="M837" s="135"/>
    </row>
    <row r="838" spans="13:13" x14ac:dyDescent="0.25">
      <c r="M838" s="135"/>
    </row>
    <row r="839" spans="13:13" x14ac:dyDescent="0.25">
      <c r="M839" s="135"/>
    </row>
    <row r="840" spans="13:13" x14ac:dyDescent="0.25">
      <c r="M840" s="135"/>
    </row>
    <row r="841" spans="13:13" x14ac:dyDescent="0.25">
      <c r="M841" s="135"/>
    </row>
    <row r="842" spans="13:13" x14ac:dyDescent="0.25">
      <c r="M842" s="135"/>
    </row>
    <row r="843" spans="13:13" x14ac:dyDescent="0.25">
      <c r="M843" s="135"/>
    </row>
    <row r="844" spans="13:13" x14ac:dyDescent="0.25">
      <c r="M844" s="135"/>
    </row>
    <row r="845" spans="13:13" x14ac:dyDescent="0.25">
      <c r="M845" s="135"/>
    </row>
    <row r="846" spans="13:13" x14ac:dyDescent="0.25">
      <c r="M846" s="135"/>
    </row>
    <row r="847" spans="13:13" x14ac:dyDescent="0.25">
      <c r="M847" s="135"/>
    </row>
    <row r="848" spans="13:13" x14ac:dyDescent="0.25">
      <c r="M848" s="135"/>
    </row>
    <row r="849" spans="13:13" x14ac:dyDescent="0.25">
      <c r="M849" s="135"/>
    </row>
    <row r="850" spans="13:13" x14ac:dyDescent="0.25">
      <c r="M850" s="135"/>
    </row>
    <row r="851" spans="13:13" x14ac:dyDescent="0.25">
      <c r="M851" s="135"/>
    </row>
    <row r="852" spans="13:13" x14ac:dyDescent="0.25">
      <c r="M852" s="135"/>
    </row>
    <row r="853" spans="13:13" x14ac:dyDescent="0.25">
      <c r="M853" s="135"/>
    </row>
    <row r="854" spans="13:13" x14ac:dyDescent="0.25">
      <c r="M854" s="135"/>
    </row>
    <row r="855" spans="13:13" x14ac:dyDescent="0.25">
      <c r="M855" s="135"/>
    </row>
    <row r="856" spans="13:13" x14ac:dyDescent="0.25">
      <c r="M856" s="135"/>
    </row>
    <row r="857" spans="13:13" x14ac:dyDescent="0.25">
      <c r="M857" s="135"/>
    </row>
    <row r="858" spans="13:13" x14ac:dyDescent="0.25">
      <c r="M858" s="135"/>
    </row>
    <row r="859" spans="13:13" x14ac:dyDescent="0.25">
      <c r="M859" s="135"/>
    </row>
    <row r="860" spans="13:13" x14ac:dyDescent="0.25">
      <c r="M860" s="135"/>
    </row>
    <row r="861" spans="13:13" x14ac:dyDescent="0.25">
      <c r="M861" s="135"/>
    </row>
    <row r="862" spans="13:13" x14ac:dyDescent="0.25">
      <c r="M862" s="135"/>
    </row>
    <row r="863" spans="13:13" x14ac:dyDescent="0.25">
      <c r="M863" s="135"/>
    </row>
    <row r="864" spans="13:13" x14ac:dyDescent="0.25">
      <c r="M864" s="135"/>
    </row>
    <row r="865" spans="13:13" x14ac:dyDescent="0.25">
      <c r="M865" s="135"/>
    </row>
    <row r="866" spans="13:13" x14ac:dyDescent="0.25">
      <c r="M866" s="135"/>
    </row>
    <row r="867" spans="13:13" x14ac:dyDescent="0.25">
      <c r="M867" s="135"/>
    </row>
    <row r="868" spans="13:13" x14ac:dyDescent="0.25">
      <c r="M868" s="135"/>
    </row>
    <row r="869" spans="13:13" x14ac:dyDescent="0.25">
      <c r="M869" s="135"/>
    </row>
    <row r="870" spans="13:13" x14ac:dyDescent="0.25">
      <c r="M870" s="135"/>
    </row>
    <row r="871" spans="13:13" x14ac:dyDescent="0.25">
      <c r="M871" s="135"/>
    </row>
    <row r="872" spans="13:13" x14ac:dyDescent="0.25">
      <c r="M872" s="135"/>
    </row>
    <row r="873" spans="13:13" x14ac:dyDescent="0.25">
      <c r="M873" s="135"/>
    </row>
    <row r="874" spans="13:13" x14ac:dyDescent="0.25">
      <c r="M874" s="135"/>
    </row>
    <row r="875" spans="13:13" x14ac:dyDescent="0.25">
      <c r="M875" s="135"/>
    </row>
    <row r="876" spans="13:13" x14ac:dyDescent="0.25">
      <c r="M876" s="135"/>
    </row>
    <row r="877" spans="13:13" x14ac:dyDescent="0.25">
      <c r="M877" s="135"/>
    </row>
    <row r="878" spans="13:13" x14ac:dyDescent="0.25">
      <c r="M878" s="135"/>
    </row>
    <row r="879" spans="13:13" x14ac:dyDescent="0.25">
      <c r="M879" s="135"/>
    </row>
    <row r="880" spans="13:13" x14ac:dyDescent="0.25">
      <c r="M880" s="135"/>
    </row>
    <row r="881" spans="13:13" x14ac:dyDescent="0.25">
      <c r="M881" s="135"/>
    </row>
    <row r="882" spans="13:13" x14ac:dyDescent="0.25">
      <c r="M882" s="135"/>
    </row>
    <row r="883" spans="13:13" x14ac:dyDescent="0.25">
      <c r="M883" s="135"/>
    </row>
    <row r="884" spans="13:13" x14ac:dyDescent="0.25">
      <c r="M884" s="135"/>
    </row>
    <row r="885" spans="13:13" x14ac:dyDescent="0.25">
      <c r="M885" s="135"/>
    </row>
    <row r="886" spans="13:13" x14ac:dyDescent="0.25">
      <c r="M886" s="135"/>
    </row>
    <row r="887" spans="13:13" x14ac:dyDescent="0.25">
      <c r="M887" s="135"/>
    </row>
    <row r="888" spans="13:13" x14ac:dyDescent="0.25">
      <c r="M888" s="135"/>
    </row>
    <row r="889" spans="13:13" x14ac:dyDescent="0.25">
      <c r="M889" s="135"/>
    </row>
    <row r="890" spans="13:13" x14ac:dyDescent="0.25">
      <c r="M890" s="135"/>
    </row>
    <row r="891" spans="13:13" x14ac:dyDescent="0.25">
      <c r="M891" s="135"/>
    </row>
    <row r="892" spans="13:13" x14ac:dyDescent="0.25">
      <c r="M892" s="135"/>
    </row>
    <row r="893" spans="13:13" x14ac:dyDescent="0.25">
      <c r="M893" s="135"/>
    </row>
    <row r="894" spans="13:13" x14ac:dyDescent="0.25">
      <c r="M894" s="135"/>
    </row>
    <row r="895" spans="13:13" x14ac:dyDescent="0.25">
      <c r="M895" s="135"/>
    </row>
    <row r="896" spans="13:13" x14ac:dyDescent="0.25">
      <c r="M896" s="135"/>
    </row>
    <row r="897" spans="13:13" x14ac:dyDescent="0.25">
      <c r="M897" s="135"/>
    </row>
    <row r="898" spans="13:13" x14ac:dyDescent="0.25">
      <c r="M898" s="135"/>
    </row>
    <row r="899" spans="13:13" x14ac:dyDescent="0.25">
      <c r="M899" s="135"/>
    </row>
    <row r="900" spans="13:13" x14ac:dyDescent="0.25">
      <c r="M900" s="135"/>
    </row>
    <row r="901" spans="13:13" x14ac:dyDescent="0.25">
      <c r="M901" s="135"/>
    </row>
    <row r="902" spans="13:13" x14ac:dyDescent="0.25">
      <c r="M902" s="135"/>
    </row>
    <row r="903" spans="13:13" x14ac:dyDescent="0.25">
      <c r="M903" s="135"/>
    </row>
    <row r="904" spans="13:13" x14ac:dyDescent="0.25">
      <c r="M904" s="135"/>
    </row>
    <row r="905" spans="13:13" x14ac:dyDescent="0.25">
      <c r="M905" s="135"/>
    </row>
    <row r="906" spans="13:13" x14ac:dyDescent="0.25">
      <c r="M906" s="135"/>
    </row>
    <row r="907" spans="13:13" x14ac:dyDescent="0.25">
      <c r="M907" s="135"/>
    </row>
    <row r="908" spans="13:13" x14ac:dyDescent="0.25">
      <c r="M908" s="135"/>
    </row>
    <row r="909" spans="13:13" x14ac:dyDescent="0.25">
      <c r="M909" s="135"/>
    </row>
    <row r="910" spans="13:13" x14ac:dyDescent="0.25">
      <c r="M910" s="135"/>
    </row>
    <row r="911" spans="13:13" x14ac:dyDescent="0.25">
      <c r="M911" s="135"/>
    </row>
    <row r="912" spans="13:13" x14ac:dyDescent="0.25">
      <c r="M912" s="135"/>
    </row>
    <row r="913" spans="13:13" x14ac:dyDescent="0.25">
      <c r="M913" s="135"/>
    </row>
    <row r="914" spans="13:13" x14ac:dyDescent="0.25">
      <c r="M914" s="135"/>
    </row>
    <row r="915" spans="13:13" x14ac:dyDescent="0.25">
      <c r="M915" s="135"/>
    </row>
    <row r="916" spans="13:13" x14ac:dyDescent="0.25">
      <c r="M916" s="135"/>
    </row>
    <row r="917" spans="13:13" x14ac:dyDescent="0.25">
      <c r="M917" s="135"/>
    </row>
    <row r="918" spans="13:13" x14ac:dyDescent="0.25">
      <c r="M918" s="135"/>
    </row>
    <row r="919" spans="13:13" x14ac:dyDescent="0.25">
      <c r="M919" s="135"/>
    </row>
    <row r="920" spans="13:13" x14ac:dyDescent="0.25">
      <c r="M920" s="135"/>
    </row>
    <row r="921" spans="13:13" x14ac:dyDescent="0.25">
      <c r="M921" s="135"/>
    </row>
    <row r="922" spans="13:13" x14ac:dyDescent="0.25">
      <c r="M922" s="135"/>
    </row>
    <row r="923" spans="13:13" x14ac:dyDescent="0.25">
      <c r="M923" s="135"/>
    </row>
    <row r="924" spans="13:13" x14ac:dyDescent="0.25">
      <c r="M924" s="135"/>
    </row>
    <row r="925" spans="13:13" x14ac:dyDescent="0.25">
      <c r="M925" s="135"/>
    </row>
    <row r="926" spans="13:13" x14ac:dyDescent="0.25">
      <c r="M926" s="135"/>
    </row>
    <row r="927" spans="13:13" x14ac:dyDescent="0.25">
      <c r="M927" s="135"/>
    </row>
    <row r="928" spans="13:13" x14ac:dyDescent="0.25">
      <c r="M928" s="135"/>
    </row>
    <row r="929" spans="13:13" x14ac:dyDescent="0.25">
      <c r="M929" s="135"/>
    </row>
    <row r="930" spans="13:13" x14ac:dyDescent="0.25">
      <c r="M930" s="135"/>
    </row>
    <row r="931" spans="13:13" x14ac:dyDescent="0.25">
      <c r="M931" s="135"/>
    </row>
    <row r="932" spans="13:13" x14ac:dyDescent="0.25">
      <c r="M932" s="135"/>
    </row>
    <row r="933" spans="13:13" x14ac:dyDescent="0.25">
      <c r="M933" s="135"/>
    </row>
    <row r="934" spans="13:13" x14ac:dyDescent="0.25">
      <c r="M934" s="135"/>
    </row>
    <row r="935" spans="13:13" x14ac:dyDescent="0.25">
      <c r="M935" s="135"/>
    </row>
    <row r="936" spans="13:13" x14ac:dyDescent="0.25">
      <c r="M936" s="135"/>
    </row>
    <row r="937" spans="13:13" x14ac:dyDescent="0.25">
      <c r="M937" s="135"/>
    </row>
    <row r="938" spans="13:13" x14ac:dyDescent="0.25">
      <c r="M938" s="135"/>
    </row>
    <row r="939" spans="13:13" x14ac:dyDescent="0.25">
      <c r="M939" s="135"/>
    </row>
    <row r="940" spans="13:13" x14ac:dyDescent="0.25">
      <c r="M940" s="135"/>
    </row>
    <row r="941" spans="13:13" x14ac:dyDescent="0.25">
      <c r="M941" s="135"/>
    </row>
    <row r="942" spans="13:13" x14ac:dyDescent="0.25">
      <c r="M942" s="135"/>
    </row>
    <row r="943" spans="13:13" x14ac:dyDescent="0.25">
      <c r="M943" s="135"/>
    </row>
    <row r="944" spans="13:13" x14ac:dyDescent="0.25">
      <c r="M944" s="135"/>
    </row>
    <row r="945" spans="13:13" x14ac:dyDescent="0.25">
      <c r="M945" s="135"/>
    </row>
    <row r="946" spans="13:13" x14ac:dyDescent="0.25">
      <c r="M946" s="135"/>
    </row>
    <row r="947" spans="13:13" x14ac:dyDescent="0.25">
      <c r="M947" s="135"/>
    </row>
    <row r="948" spans="13:13" x14ac:dyDescent="0.25">
      <c r="M948" s="135"/>
    </row>
    <row r="949" spans="13:13" x14ac:dyDescent="0.25">
      <c r="M949" s="135"/>
    </row>
    <row r="950" spans="13:13" x14ac:dyDescent="0.25">
      <c r="M950" s="135"/>
    </row>
    <row r="951" spans="13:13" x14ac:dyDescent="0.25">
      <c r="M951" s="135"/>
    </row>
    <row r="952" spans="13:13" x14ac:dyDescent="0.25">
      <c r="M952" s="135"/>
    </row>
    <row r="953" spans="13:13" x14ac:dyDescent="0.25">
      <c r="M953" s="135"/>
    </row>
    <row r="954" spans="13:13" x14ac:dyDescent="0.25">
      <c r="M954" s="135"/>
    </row>
    <row r="955" spans="13:13" x14ac:dyDescent="0.25">
      <c r="M955" s="135"/>
    </row>
    <row r="956" spans="13:13" x14ac:dyDescent="0.25">
      <c r="M956" s="135"/>
    </row>
    <row r="957" spans="13:13" x14ac:dyDescent="0.25">
      <c r="M957" s="135"/>
    </row>
    <row r="958" spans="13:13" x14ac:dyDescent="0.25">
      <c r="M958" s="135"/>
    </row>
    <row r="959" spans="13:13" x14ac:dyDescent="0.25">
      <c r="M959" s="135"/>
    </row>
    <row r="960" spans="13:13" x14ac:dyDescent="0.25">
      <c r="M960" s="135"/>
    </row>
    <row r="961" spans="13:13" x14ac:dyDescent="0.25">
      <c r="M961" s="135"/>
    </row>
    <row r="962" spans="13:13" x14ac:dyDescent="0.25">
      <c r="M962" s="135"/>
    </row>
    <row r="963" spans="13:13" x14ac:dyDescent="0.25">
      <c r="M963" s="135"/>
    </row>
    <row r="964" spans="13:13" x14ac:dyDescent="0.25">
      <c r="M964" s="135"/>
    </row>
    <row r="965" spans="13:13" x14ac:dyDescent="0.25">
      <c r="M965" s="135"/>
    </row>
    <row r="966" spans="13:13" x14ac:dyDescent="0.25">
      <c r="M966" s="135"/>
    </row>
    <row r="967" spans="13:13" x14ac:dyDescent="0.25">
      <c r="M967" s="135"/>
    </row>
    <row r="968" spans="13:13" x14ac:dyDescent="0.25">
      <c r="M968" s="135"/>
    </row>
    <row r="969" spans="13:13" x14ac:dyDescent="0.25">
      <c r="M969" s="135"/>
    </row>
    <row r="970" spans="13:13" x14ac:dyDescent="0.25">
      <c r="M970" s="135"/>
    </row>
    <row r="971" spans="13:13" x14ac:dyDescent="0.25">
      <c r="M971" s="135"/>
    </row>
    <row r="972" spans="13:13" x14ac:dyDescent="0.25">
      <c r="M972" s="135"/>
    </row>
    <row r="973" spans="13:13" x14ac:dyDescent="0.25">
      <c r="M973" s="135"/>
    </row>
    <row r="974" spans="13:13" x14ac:dyDescent="0.25">
      <c r="M974" s="135"/>
    </row>
    <row r="975" spans="13:13" x14ac:dyDescent="0.25">
      <c r="M975" s="135"/>
    </row>
    <row r="976" spans="13:13" x14ac:dyDescent="0.25">
      <c r="M976" s="135"/>
    </row>
    <row r="977" spans="13:13" x14ac:dyDescent="0.25">
      <c r="M977" s="135"/>
    </row>
    <row r="978" spans="13:13" x14ac:dyDescent="0.25">
      <c r="M978" s="135"/>
    </row>
    <row r="979" spans="13:13" x14ac:dyDescent="0.25">
      <c r="M979" s="135"/>
    </row>
    <row r="980" spans="13:13" x14ac:dyDescent="0.25">
      <c r="M980" s="135"/>
    </row>
    <row r="981" spans="13:13" x14ac:dyDescent="0.25">
      <c r="M981" s="135"/>
    </row>
    <row r="982" spans="13:13" x14ac:dyDescent="0.25">
      <c r="M982" s="135"/>
    </row>
    <row r="983" spans="13:13" x14ac:dyDescent="0.25">
      <c r="M983" s="135"/>
    </row>
    <row r="984" spans="13:13" x14ac:dyDescent="0.25">
      <c r="M984" s="135"/>
    </row>
    <row r="985" spans="13:13" x14ac:dyDescent="0.25">
      <c r="M985" s="135"/>
    </row>
    <row r="986" spans="13:13" x14ac:dyDescent="0.25">
      <c r="M986" s="135"/>
    </row>
    <row r="987" spans="13:13" x14ac:dyDescent="0.25">
      <c r="M987" s="135"/>
    </row>
    <row r="988" spans="13:13" x14ac:dyDescent="0.25">
      <c r="M988" s="135"/>
    </row>
    <row r="989" spans="13:13" x14ac:dyDescent="0.25">
      <c r="M989" s="135"/>
    </row>
    <row r="990" spans="13:13" x14ac:dyDescent="0.25">
      <c r="M990" s="135"/>
    </row>
    <row r="991" spans="13:13" x14ac:dyDescent="0.25">
      <c r="M991" s="135"/>
    </row>
    <row r="992" spans="13:13" x14ac:dyDescent="0.25">
      <c r="M992" s="135"/>
    </row>
    <row r="993" spans="13:13" x14ac:dyDescent="0.25">
      <c r="M993" s="135"/>
    </row>
    <row r="994" spans="13:13" x14ac:dyDescent="0.25">
      <c r="M994" s="135"/>
    </row>
    <row r="995" spans="13:13" x14ac:dyDescent="0.25">
      <c r="M995" s="135"/>
    </row>
    <row r="996" spans="13:13" x14ac:dyDescent="0.25">
      <c r="M996" s="135"/>
    </row>
    <row r="997" spans="13:13" x14ac:dyDescent="0.25">
      <c r="M997" s="135"/>
    </row>
    <row r="998" spans="13:13" x14ac:dyDescent="0.25">
      <c r="M998" s="135"/>
    </row>
    <row r="999" spans="13:13" x14ac:dyDescent="0.25">
      <c r="M999" s="135"/>
    </row>
    <row r="1000" spans="13:13" x14ac:dyDescent="0.25">
      <c r="M1000" s="135"/>
    </row>
    <row r="1001" spans="13:13" x14ac:dyDescent="0.25">
      <c r="M1001" s="135"/>
    </row>
    <row r="1002" spans="13:13" x14ac:dyDescent="0.25">
      <c r="M1002" s="135"/>
    </row>
    <row r="1003" spans="13:13" x14ac:dyDescent="0.25">
      <c r="M1003" s="135"/>
    </row>
    <row r="1004" spans="13:13" x14ac:dyDescent="0.25">
      <c r="M1004" s="135"/>
    </row>
    <row r="1005" spans="13:13" x14ac:dyDescent="0.25">
      <c r="M1005" s="135"/>
    </row>
    <row r="1006" spans="13:13" x14ac:dyDescent="0.25">
      <c r="M1006" s="135"/>
    </row>
    <row r="1007" spans="13:13" x14ac:dyDescent="0.25">
      <c r="M1007" s="135"/>
    </row>
    <row r="1008" spans="13:13" x14ac:dyDescent="0.25">
      <c r="M1008" s="135"/>
    </row>
    <row r="1009" spans="13:13" x14ac:dyDescent="0.25">
      <c r="M1009" s="135"/>
    </row>
    <row r="1010" spans="13:13" x14ac:dyDescent="0.25">
      <c r="M1010" s="135"/>
    </row>
    <row r="1011" spans="13:13" x14ac:dyDescent="0.25">
      <c r="M1011" s="135"/>
    </row>
    <row r="1012" spans="13:13" x14ac:dyDescent="0.25">
      <c r="M1012" s="135"/>
    </row>
    <row r="1013" spans="13:13" x14ac:dyDescent="0.25">
      <c r="M1013" s="135"/>
    </row>
    <row r="1014" spans="13:13" x14ac:dyDescent="0.25">
      <c r="M1014" s="135"/>
    </row>
    <row r="1015" spans="13:13" x14ac:dyDescent="0.25">
      <c r="M1015" s="135"/>
    </row>
    <row r="1016" spans="13:13" x14ac:dyDescent="0.25">
      <c r="M1016" s="135"/>
    </row>
    <row r="1017" spans="13:13" x14ac:dyDescent="0.25">
      <c r="M1017" s="135"/>
    </row>
    <row r="1018" spans="13:13" x14ac:dyDescent="0.25">
      <c r="M1018" s="135"/>
    </row>
    <row r="1019" spans="13:13" x14ac:dyDescent="0.25">
      <c r="M1019" s="135"/>
    </row>
    <row r="1020" spans="13:13" x14ac:dyDescent="0.25">
      <c r="M1020" s="135"/>
    </row>
    <row r="1021" spans="13:13" x14ac:dyDescent="0.25">
      <c r="M1021" s="135"/>
    </row>
    <row r="1022" spans="13:13" x14ac:dyDescent="0.25">
      <c r="M1022" s="135"/>
    </row>
    <row r="1023" spans="13:13" x14ac:dyDescent="0.25">
      <c r="M1023" s="135"/>
    </row>
    <row r="1024" spans="13:13" x14ac:dyDescent="0.25">
      <c r="M1024" s="135"/>
    </row>
    <row r="1025" spans="13:13" x14ac:dyDescent="0.25">
      <c r="M1025" s="135"/>
    </row>
    <row r="1026" spans="13:13" x14ac:dyDescent="0.25">
      <c r="M1026" s="135"/>
    </row>
    <row r="1027" spans="13:13" x14ac:dyDescent="0.25">
      <c r="M1027" s="135"/>
    </row>
    <row r="1028" spans="13:13" x14ac:dyDescent="0.25">
      <c r="M1028" s="135"/>
    </row>
    <row r="1029" spans="13:13" x14ac:dyDescent="0.25">
      <c r="M1029" s="135"/>
    </row>
    <row r="1030" spans="13:13" x14ac:dyDescent="0.25">
      <c r="M1030" s="135"/>
    </row>
    <row r="1031" spans="13:13" x14ac:dyDescent="0.25">
      <c r="M1031" s="135"/>
    </row>
    <row r="1032" spans="13:13" x14ac:dyDescent="0.25">
      <c r="M1032" s="135"/>
    </row>
    <row r="1033" spans="13:13" x14ac:dyDescent="0.25">
      <c r="M1033" s="135"/>
    </row>
    <row r="1034" spans="13:13" x14ac:dyDescent="0.25">
      <c r="M1034" s="135"/>
    </row>
    <row r="1035" spans="13:13" x14ac:dyDescent="0.25">
      <c r="M1035" s="135"/>
    </row>
    <row r="1036" spans="13:13" x14ac:dyDescent="0.25">
      <c r="M1036" s="135"/>
    </row>
    <row r="1037" spans="13:13" x14ac:dyDescent="0.25">
      <c r="M1037" s="135"/>
    </row>
    <row r="1038" spans="13:13" x14ac:dyDescent="0.25">
      <c r="M1038" s="135"/>
    </row>
    <row r="1039" spans="13:13" x14ac:dyDescent="0.25">
      <c r="M1039" s="135"/>
    </row>
    <row r="1040" spans="13:13" x14ac:dyDescent="0.25">
      <c r="M1040" s="135"/>
    </row>
    <row r="1041" spans="13:13" x14ac:dyDescent="0.25">
      <c r="M1041" s="135"/>
    </row>
    <row r="1042" spans="13:13" x14ac:dyDescent="0.25">
      <c r="M1042" s="135"/>
    </row>
    <row r="1043" spans="13:13" x14ac:dyDescent="0.25">
      <c r="M1043" s="135"/>
    </row>
    <row r="1044" spans="13:13" x14ac:dyDescent="0.25">
      <c r="M1044" s="135"/>
    </row>
    <row r="1045" spans="13:13" x14ac:dyDescent="0.25">
      <c r="M1045" s="135"/>
    </row>
    <row r="1046" spans="13:13" x14ac:dyDescent="0.25">
      <c r="M1046" s="135"/>
    </row>
    <row r="1047" spans="13:13" x14ac:dyDescent="0.25">
      <c r="M1047" s="135"/>
    </row>
    <row r="1048" spans="13:13" x14ac:dyDescent="0.25">
      <c r="M1048" s="135"/>
    </row>
    <row r="1049" spans="13:13" x14ac:dyDescent="0.25">
      <c r="M1049" s="135"/>
    </row>
    <row r="1050" spans="13:13" x14ac:dyDescent="0.25">
      <c r="M1050" s="135"/>
    </row>
    <row r="1051" spans="13:13" x14ac:dyDescent="0.25">
      <c r="M1051" s="135"/>
    </row>
    <row r="1052" spans="13:13" x14ac:dyDescent="0.25">
      <c r="M1052" s="135"/>
    </row>
    <row r="1053" spans="13:13" x14ac:dyDescent="0.25">
      <c r="M1053" s="135"/>
    </row>
    <row r="1054" spans="13:13" x14ac:dyDescent="0.25">
      <c r="M1054" s="135"/>
    </row>
    <row r="1055" spans="13:13" x14ac:dyDescent="0.25">
      <c r="M1055" s="135"/>
    </row>
    <row r="1056" spans="13:13" x14ac:dyDescent="0.25">
      <c r="M1056" s="135"/>
    </row>
    <row r="1057" spans="13:13" x14ac:dyDescent="0.25">
      <c r="M1057" s="135"/>
    </row>
    <row r="1058" spans="13:13" x14ac:dyDescent="0.25">
      <c r="M1058" s="135"/>
    </row>
    <row r="1059" spans="13:13" x14ac:dyDescent="0.25">
      <c r="M1059" s="135"/>
    </row>
    <row r="1060" spans="13:13" x14ac:dyDescent="0.25">
      <c r="M1060" s="135"/>
    </row>
    <row r="1061" spans="13:13" x14ac:dyDescent="0.25">
      <c r="M1061" s="135"/>
    </row>
    <row r="1062" spans="13:13" x14ac:dyDescent="0.25">
      <c r="M1062" s="135"/>
    </row>
    <row r="1063" spans="13:13" x14ac:dyDescent="0.25">
      <c r="M1063" s="135"/>
    </row>
    <row r="1064" spans="13:13" x14ac:dyDescent="0.25">
      <c r="M1064" s="135"/>
    </row>
    <row r="1065" spans="13:13" x14ac:dyDescent="0.25">
      <c r="M1065" s="135"/>
    </row>
    <row r="1066" spans="13:13" x14ac:dyDescent="0.25">
      <c r="M1066" s="135"/>
    </row>
    <row r="1067" spans="13:13" x14ac:dyDescent="0.25">
      <c r="M1067" s="135"/>
    </row>
    <row r="1068" spans="13:13" x14ac:dyDescent="0.25">
      <c r="M1068" s="135"/>
    </row>
    <row r="1069" spans="13:13" x14ac:dyDescent="0.25">
      <c r="M1069" s="135"/>
    </row>
    <row r="1070" spans="13:13" x14ac:dyDescent="0.25">
      <c r="M1070" s="135"/>
    </row>
    <row r="1071" spans="13:13" x14ac:dyDescent="0.25">
      <c r="M1071" s="135"/>
    </row>
    <row r="1072" spans="13:13" x14ac:dyDescent="0.25">
      <c r="M1072" s="135"/>
    </row>
    <row r="1073" spans="13:13" x14ac:dyDescent="0.25">
      <c r="M1073" s="135"/>
    </row>
    <row r="1074" spans="13:13" x14ac:dyDescent="0.25">
      <c r="M1074" s="135"/>
    </row>
    <row r="1075" spans="13:13" x14ac:dyDescent="0.25">
      <c r="M1075" s="135"/>
    </row>
    <row r="1076" spans="13:13" x14ac:dyDescent="0.25">
      <c r="M1076" s="135"/>
    </row>
    <row r="1077" spans="13:13" x14ac:dyDescent="0.25">
      <c r="M1077" s="135"/>
    </row>
    <row r="1078" spans="13:13" x14ac:dyDescent="0.25">
      <c r="M1078" s="135"/>
    </row>
    <row r="1079" spans="13:13" x14ac:dyDescent="0.25">
      <c r="M1079" s="135"/>
    </row>
    <row r="1080" spans="13:13" x14ac:dyDescent="0.25">
      <c r="M1080" s="135"/>
    </row>
    <row r="1081" spans="13:13" x14ac:dyDescent="0.25">
      <c r="M1081" s="135"/>
    </row>
    <row r="1082" spans="13:13" x14ac:dyDescent="0.25">
      <c r="M1082" s="135"/>
    </row>
    <row r="1083" spans="13:13" x14ac:dyDescent="0.25">
      <c r="M1083" s="135"/>
    </row>
    <row r="1084" spans="13:13" x14ac:dyDescent="0.25">
      <c r="M1084" s="135"/>
    </row>
    <row r="1085" spans="13:13" x14ac:dyDescent="0.25">
      <c r="M1085" s="135"/>
    </row>
    <row r="1086" spans="13:13" x14ac:dyDescent="0.25">
      <c r="M1086" s="135"/>
    </row>
    <row r="1087" spans="13:13" x14ac:dyDescent="0.25">
      <c r="M1087" s="135"/>
    </row>
    <row r="1088" spans="13:13" x14ac:dyDescent="0.25">
      <c r="M1088" s="135"/>
    </row>
    <row r="1089" spans="13:13" x14ac:dyDescent="0.25">
      <c r="M1089" s="135"/>
    </row>
    <row r="1090" spans="13:13" x14ac:dyDescent="0.25">
      <c r="M1090" s="135"/>
    </row>
    <row r="1091" spans="13:13" x14ac:dyDescent="0.25">
      <c r="M1091" s="135"/>
    </row>
    <row r="1092" spans="13:13" x14ac:dyDescent="0.25">
      <c r="M1092" s="135"/>
    </row>
    <row r="1093" spans="13:13" x14ac:dyDescent="0.25">
      <c r="M1093" s="135"/>
    </row>
    <row r="1094" spans="13:13" x14ac:dyDescent="0.25">
      <c r="M1094" s="135"/>
    </row>
    <row r="1095" spans="13:13" x14ac:dyDescent="0.25">
      <c r="M1095" s="135"/>
    </row>
    <row r="1096" spans="13:13" x14ac:dyDescent="0.25">
      <c r="M1096" s="135"/>
    </row>
    <row r="1097" spans="13:13" x14ac:dyDescent="0.25">
      <c r="M1097" s="135"/>
    </row>
    <row r="1098" spans="13:13" x14ac:dyDescent="0.25">
      <c r="M1098" s="135"/>
    </row>
    <row r="1099" spans="13:13" x14ac:dyDescent="0.25">
      <c r="M1099" s="135"/>
    </row>
    <row r="1100" spans="13:13" x14ac:dyDescent="0.25">
      <c r="M1100" s="135"/>
    </row>
    <row r="1101" spans="13:13" x14ac:dyDescent="0.25">
      <c r="M1101" s="135"/>
    </row>
    <row r="1102" spans="13:13" x14ac:dyDescent="0.25">
      <c r="M1102" s="135"/>
    </row>
    <row r="1103" spans="13:13" x14ac:dyDescent="0.25">
      <c r="M1103" s="135"/>
    </row>
    <row r="1104" spans="13:13" x14ac:dyDescent="0.25">
      <c r="M1104" s="135"/>
    </row>
    <row r="1105" spans="13:13" x14ac:dyDescent="0.25">
      <c r="M1105" s="135"/>
    </row>
    <row r="1106" spans="13:13" x14ac:dyDescent="0.25">
      <c r="M1106" s="135"/>
    </row>
    <row r="1107" spans="13:13" x14ac:dyDescent="0.25">
      <c r="M1107" s="135"/>
    </row>
    <row r="1108" spans="13:13" x14ac:dyDescent="0.25">
      <c r="M1108" s="135"/>
    </row>
    <row r="1109" spans="13:13" x14ac:dyDescent="0.25">
      <c r="M1109" s="135"/>
    </row>
    <row r="1110" spans="13:13" x14ac:dyDescent="0.25">
      <c r="M1110" s="135"/>
    </row>
    <row r="1111" spans="13:13" x14ac:dyDescent="0.25">
      <c r="M1111" s="135"/>
    </row>
    <row r="1112" spans="13:13" x14ac:dyDescent="0.25">
      <c r="M1112" s="135"/>
    </row>
    <row r="1113" spans="13:13" x14ac:dyDescent="0.25">
      <c r="M1113" s="135"/>
    </row>
    <row r="1114" spans="13:13" x14ac:dyDescent="0.25">
      <c r="M1114" s="135"/>
    </row>
    <row r="1115" spans="13:13" x14ac:dyDescent="0.25">
      <c r="M1115" s="135"/>
    </row>
    <row r="1116" spans="13:13" x14ac:dyDescent="0.25">
      <c r="M1116" s="135"/>
    </row>
    <row r="1117" spans="13:13" x14ac:dyDescent="0.25">
      <c r="M1117" s="135"/>
    </row>
    <row r="1118" spans="13:13" x14ac:dyDescent="0.25">
      <c r="M1118" s="135"/>
    </row>
    <row r="1119" spans="13:13" x14ac:dyDescent="0.25">
      <c r="M1119" s="135"/>
    </row>
    <row r="1120" spans="13:13" x14ac:dyDescent="0.25">
      <c r="M1120" s="135"/>
    </row>
    <row r="1121" spans="13:13" x14ac:dyDescent="0.25">
      <c r="M1121" s="135"/>
    </row>
    <row r="1122" spans="13:13" x14ac:dyDescent="0.25">
      <c r="M1122" s="135"/>
    </row>
    <row r="1123" spans="13:13" x14ac:dyDescent="0.25">
      <c r="M1123" s="135"/>
    </row>
    <row r="1124" spans="13:13" x14ac:dyDescent="0.25">
      <c r="M1124" s="135"/>
    </row>
    <row r="1125" spans="13:13" x14ac:dyDescent="0.25">
      <c r="M1125" s="135"/>
    </row>
    <row r="1126" spans="13:13" x14ac:dyDescent="0.25">
      <c r="M1126" s="135"/>
    </row>
    <row r="1127" spans="13:13" x14ac:dyDescent="0.25">
      <c r="M1127" s="135"/>
    </row>
    <row r="1128" spans="13:13" x14ac:dyDescent="0.25">
      <c r="M1128" s="135"/>
    </row>
    <row r="1129" spans="13:13" x14ac:dyDescent="0.25">
      <c r="M1129" s="135"/>
    </row>
    <row r="1130" spans="13:13" x14ac:dyDescent="0.25">
      <c r="M1130" s="135"/>
    </row>
    <row r="1131" spans="13:13" x14ac:dyDescent="0.25">
      <c r="M1131" s="135"/>
    </row>
    <row r="1132" spans="13:13" x14ac:dyDescent="0.25">
      <c r="M1132" s="135"/>
    </row>
    <row r="1133" spans="13:13" x14ac:dyDescent="0.25">
      <c r="M1133" s="135"/>
    </row>
    <row r="1134" spans="13:13" x14ac:dyDescent="0.25">
      <c r="M1134" s="135"/>
    </row>
    <row r="1135" spans="13:13" x14ac:dyDescent="0.25">
      <c r="M1135" s="135"/>
    </row>
    <row r="1136" spans="13:13" x14ac:dyDescent="0.25">
      <c r="M1136" s="135"/>
    </row>
    <row r="1137" spans="13:13" x14ac:dyDescent="0.25">
      <c r="M1137" s="135"/>
    </row>
    <row r="1138" spans="13:13" x14ac:dyDescent="0.25">
      <c r="M1138" s="135"/>
    </row>
    <row r="1139" spans="13:13" x14ac:dyDescent="0.25">
      <c r="M1139" s="135"/>
    </row>
    <row r="1140" spans="13:13" x14ac:dyDescent="0.25">
      <c r="M1140" s="135"/>
    </row>
    <row r="1141" spans="13:13" x14ac:dyDescent="0.25">
      <c r="M1141" s="135"/>
    </row>
    <row r="1142" spans="13:13" x14ac:dyDescent="0.25">
      <c r="M1142" s="135"/>
    </row>
    <row r="1143" spans="13:13" x14ac:dyDescent="0.25">
      <c r="M1143" s="135"/>
    </row>
    <row r="1144" spans="13:13" x14ac:dyDescent="0.25">
      <c r="M1144" s="135"/>
    </row>
    <row r="1145" spans="13:13" x14ac:dyDescent="0.25">
      <c r="M1145" s="135"/>
    </row>
    <row r="1146" spans="13:13" x14ac:dyDescent="0.25">
      <c r="M1146" s="135"/>
    </row>
    <row r="1147" spans="13:13" x14ac:dyDescent="0.25">
      <c r="M1147" s="135"/>
    </row>
    <row r="1148" spans="13:13" x14ac:dyDescent="0.25">
      <c r="M1148" s="135"/>
    </row>
    <row r="1149" spans="13:13" x14ac:dyDescent="0.25">
      <c r="M1149" s="135"/>
    </row>
    <row r="1150" spans="13:13" x14ac:dyDescent="0.25">
      <c r="M1150" s="135"/>
    </row>
    <row r="1151" spans="13:13" x14ac:dyDescent="0.25">
      <c r="M1151" s="135"/>
    </row>
    <row r="1152" spans="13:13" x14ac:dyDescent="0.25">
      <c r="M1152" s="135"/>
    </row>
    <row r="1153" spans="13:13" x14ac:dyDescent="0.25">
      <c r="M1153" s="135"/>
    </row>
    <row r="1154" spans="13:13" x14ac:dyDescent="0.25">
      <c r="M1154" s="135"/>
    </row>
    <row r="1155" spans="13:13" x14ac:dyDescent="0.25">
      <c r="M1155" s="135"/>
    </row>
    <row r="1156" spans="13:13" x14ac:dyDescent="0.25">
      <c r="M1156" s="135"/>
    </row>
    <row r="1157" spans="13:13" x14ac:dyDescent="0.25">
      <c r="M1157" s="135"/>
    </row>
    <row r="1158" spans="13:13" x14ac:dyDescent="0.25">
      <c r="M1158" s="135"/>
    </row>
    <row r="1159" spans="13:13" x14ac:dyDescent="0.25">
      <c r="M1159" s="135"/>
    </row>
    <row r="1160" spans="13:13" x14ac:dyDescent="0.25">
      <c r="M1160" s="135"/>
    </row>
    <row r="1161" spans="13:13" x14ac:dyDescent="0.25">
      <c r="M1161" s="135"/>
    </row>
    <row r="1162" spans="13:13" x14ac:dyDescent="0.25">
      <c r="M1162" s="135"/>
    </row>
    <row r="1163" spans="13:13" x14ac:dyDescent="0.25">
      <c r="M1163" s="135"/>
    </row>
    <row r="1164" spans="13:13" x14ac:dyDescent="0.25">
      <c r="M1164" s="135"/>
    </row>
    <row r="1165" spans="13:13" x14ac:dyDescent="0.25">
      <c r="M1165" s="135"/>
    </row>
    <row r="1166" spans="13:13" x14ac:dyDescent="0.25">
      <c r="M1166" s="135"/>
    </row>
    <row r="1167" spans="13:13" x14ac:dyDescent="0.25">
      <c r="M1167" s="135"/>
    </row>
    <row r="1168" spans="13:13" x14ac:dyDescent="0.25">
      <c r="M1168" s="135"/>
    </row>
    <row r="1169" spans="13:13" x14ac:dyDescent="0.25">
      <c r="M1169" s="135"/>
    </row>
    <row r="1170" spans="13:13" x14ac:dyDescent="0.25">
      <c r="M1170" s="135"/>
    </row>
    <row r="1171" spans="13:13" x14ac:dyDescent="0.25">
      <c r="M1171" s="135"/>
    </row>
    <row r="1172" spans="13:13" x14ac:dyDescent="0.25">
      <c r="M1172" s="135"/>
    </row>
    <row r="1173" spans="13:13" x14ac:dyDescent="0.25">
      <c r="M1173" s="135"/>
    </row>
    <row r="1174" spans="13:13" x14ac:dyDescent="0.25">
      <c r="M1174" s="135"/>
    </row>
    <row r="1175" spans="13:13" x14ac:dyDescent="0.25">
      <c r="M1175" s="135"/>
    </row>
    <row r="1176" spans="13:13" x14ac:dyDescent="0.25">
      <c r="M1176" s="135"/>
    </row>
    <row r="1177" spans="13:13" x14ac:dyDescent="0.25">
      <c r="M1177" s="135"/>
    </row>
    <row r="1178" spans="13:13" x14ac:dyDescent="0.25">
      <c r="M1178" s="135"/>
    </row>
    <row r="1179" spans="13:13" x14ac:dyDescent="0.25">
      <c r="M1179" s="135"/>
    </row>
    <row r="1180" spans="13:13" x14ac:dyDescent="0.25">
      <c r="M1180" s="135"/>
    </row>
    <row r="1181" spans="13:13" x14ac:dyDescent="0.25">
      <c r="M1181" s="135"/>
    </row>
    <row r="1182" spans="13:13" x14ac:dyDescent="0.25">
      <c r="M1182" s="135"/>
    </row>
    <row r="1183" spans="13:13" x14ac:dyDescent="0.25">
      <c r="M1183" s="135"/>
    </row>
    <row r="1184" spans="13:13" x14ac:dyDescent="0.25">
      <c r="M1184" s="135"/>
    </row>
    <row r="1185" spans="13:13" x14ac:dyDescent="0.25">
      <c r="M1185" s="135"/>
    </row>
    <row r="1186" spans="13:13" x14ac:dyDescent="0.25">
      <c r="M1186" s="135"/>
    </row>
    <row r="1187" spans="13:13" x14ac:dyDescent="0.25">
      <c r="M1187" s="135"/>
    </row>
    <row r="1188" spans="13:13" x14ac:dyDescent="0.25">
      <c r="M1188" s="135"/>
    </row>
    <row r="1189" spans="13:13" x14ac:dyDescent="0.25">
      <c r="M1189" s="135"/>
    </row>
    <row r="1190" spans="13:13" x14ac:dyDescent="0.25">
      <c r="M1190" s="135"/>
    </row>
    <row r="1191" spans="13:13" x14ac:dyDescent="0.25">
      <c r="M1191" s="135"/>
    </row>
    <row r="1192" spans="13:13" x14ac:dyDescent="0.25">
      <c r="M1192" s="135"/>
    </row>
    <row r="1193" spans="13:13" x14ac:dyDescent="0.25">
      <c r="M1193" s="135"/>
    </row>
    <row r="1194" spans="13:13" x14ac:dyDescent="0.25">
      <c r="M1194" s="135"/>
    </row>
    <row r="1195" spans="13:13" x14ac:dyDescent="0.25">
      <c r="M1195" s="135"/>
    </row>
    <row r="1196" spans="13:13" x14ac:dyDescent="0.25">
      <c r="M1196" s="135"/>
    </row>
    <row r="1197" spans="13:13" x14ac:dyDescent="0.25">
      <c r="M1197" s="135"/>
    </row>
    <row r="1198" spans="13:13" x14ac:dyDescent="0.25">
      <c r="M1198" s="135"/>
    </row>
    <row r="1199" spans="13:13" x14ac:dyDescent="0.25">
      <c r="M1199" s="135"/>
    </row>
    <row r="1200" spans="13:13" x14ac:dyDescent="0.25">
      <c r="M1200" s="135"/>
    </row>
    <row r="1201" spans="13:13" x14ac:dyDescent="0.25">
      <c r="M1201" s="135"/>
    </row>
    <row r="1202" spans="13:13" x14ac:dyDescent="0.25">
      <c r="M1202" s="135"/>
    </row>
    <row r="1203" spans="13:13" x14ac:dyDescent="0.25">
      <c r="M1203" s="135"/>
    </row>
    <row r="1204" spans="13:13" x14ac:dyDescent="0.25">
      <c r="M1204" s="135"/>
    </row>
    <row r="1205" spans="13:13" x14ac:dyDescent="0.25">
      <c r="M1205" s="135"/>
    </row>
    <row r="1206" spans="13:13" x14ac:dyDescent="0.25">
      <c r="M1206" s="135"/>
    </row>
    <row r="1207" spans="13:13" x14ac:dyDescent="0.25">
      <c r="M1207" s="135"/>
    </row>
    <row r="1208" spans="13:13" x14ac:dyDescent="0.25">
      <c r="M1208" s="135"/>
    </row>
    <row r="1209" spans="13:13" x14ac:dyDescent="0.25">
      <c r="M1209" s="135"/>
    </row>
    <row r="1210" spans="13:13" x14ac:dyDescent="0.25">
      <c r="M1210" s="135"/>
    </row>
    <row r="1211" spans="13:13" x14ac:dyDescent="0.25">
      <c r="M1211" s="135"/>
    </row>
    <row r="1212" spans="13:13" x14ac:dyDescent="0.25">
      <c r="M1212" s="135"/>
    </row>
    <row r="1213" spans="13:13" x14ac:dyDescent="0.25">
      <c r="M1213" s="135"/>
    </row>
    <row r="1214" spans="13:13" x14ac:dyDescent="0.25">
      <c r="M1214" s="135"/>
    </row>
    <row r="1215" spans="13:13" x14ac:dyDescent="0.25">
      <c r="M1215" s="135"/>
    </row>
    <row r="1216" spans="13:13" x14ac:dyDescent="0.25">
      <c r="M1216" s="135"/>
    </row>
    <row r="1217" spans="13:13" x14ac:dyDescent="0.25">
      <c r="M1217" s="135"/>
    </row>
    <row r="1218" spans="13:13" x14ac:dyDescent="0.25">
      <c r="M1218" s="135"/>
    </row>
    <row r="1219" spans="13:13" x14ac:dyDescent="0.25">
      <c r="M1219" s="135"/>
    </row>
    <row r="1220" spans="13:13" x14ac:dyDescent="0.25">
      <c r="M1220" s="135"/>
    </row>
    <row r="1221" spans="13:13" x14ac:dyDescent="0.25">
      <c r="M1221" s="135"/>
    </row>
    <row r="1222" spans="13:13" x14ac:dyDescent="0.25">
      <c r="M1222" s="135"/>
    </row>
    <row r="1223" spans="13:13" x14ac:dyDescent="0.25">
      <c r="M1223" s="135"/>
    </row>
    <row r="1224" spans="13:13" x14ac:dyDescent="0.25">
      <c r="M1224" s="135"/>
    </row>
    <row r="1225" spans="13:13" x14ac:dyDescent="0.25">
      <c r="M1225" s="135"/>
    </row>
    <row r="1226" spans="13:13" x14ac:dyDescent="0.25">
      <c r="M1226" s="135"/>
    </row>
    <row r="1227" spans="13:13" x14ac:dyDescent="0.25">
      <c r="M1227" s="135"/>
    </row>
    <row r="1228" spans="13:13" x14ac:dyDescent="0.25">
      <c r="M1228" s="135"/>
    </row>
    <row r="1229" spans="13:13" x14ac:dyDescent="0.25">
      <c r="M1229" s="135"/>
    </row>
    <row r="1230" spans="13:13" x14ac:dyDescent="0.25">
      <c r="M1230" s="135"/>
    </row>
    <row r="1231" spans="13:13" x14ac:dyDescent="0.25">
      <c r="M1231" s="135"/>
    </row>
    <row r="1232" spans="13:13" x14ac:dyDescent="0.25">
      <c r="M1232" s="135"/>
    </row>
    <row r="1233" spans="13:13" x14ac:dyDescent="0.25">
      <c r="M1233" s="135"/>
    </row>
    <row r="1234" spans="13:13" x14ac:dyDescent="0.25">
      <c r="M1234" s="135"/>
    </row>
    <row r="1235" spans="13:13" x14ac:dyDescent="0.25">
      <c r="M1235" s="135"/>
    </row>
    <row r="1236" spans="13:13" x14ac:dyDescent="0.25">
      <c r="M1236" s="135"/>
    </row>
    <row r="1237" spans="13:13" x14ac:dyDescent="0.25">
      <c r="M1237" s="135"/>
    </row>
    <row r="1238" spans="13:13" x14ac:dyDescent="0.25">
      <c r="M1238" s="135"/>
    </row>
    <row r="1239" spans="13:13" x14ac:dyDescent="0.25">
      <c r="M1239" s="135"/>
    </row>
    <row r="1240" spans="13:13" x14ac:dyDescent="0.25">
      <c r="M1240" s="135"/>
    </row>
    <row r="1241" spans="13:13" x14ac:dyDescent="0.25">
      <c r="M1241" s="135"/>
    </row>
    <row r="1242" spans="13:13" x14ac:dyDescent="0.25">
      <c r="M1242" s="135"/>
    </row>
    <row r="1243" spans="13:13" x14ac:dyDescent="0.25">
      <c r="M1243" s="135"/>
    </row>
    <row r="1244" spans="13:13" x14ac:dyDescent="0.25">
      <c r="M1244" s="135"/>
    </row>
    <row r="1245" spans="13:13" x14ac:dyDescent="0.25">
      <c r="M1245" s="135"/>
    </row>
    <row r="1246" spans="13:13" x14ac:dyDescent="0.25">
      <c r="M1246" s="135"/>
    </row>
    <row r="1247" spans="13:13" x14ac:dyDescent="0.25">
      <c r="M1247" s="135"/>
    </row>
    <row r="1248" spans="13:13" x14ac:dyDescent="0.25">
      <c r="M1248" s="135"/>
    </row>
    <row r="1249" spans="13:13" x14ac:dyDescent="0.25">
      <c r="M1249" s="135"/>
    </row>
    <row r="1250" spans="13:13" x14ac:dyDescent="0.25">
      <c r="M1250" s="135"/>
    </row>
    <row r="1251" spans="13:13" x14ac:dyDescent="0.25">
      <c r="M1251" s="135"/>
    </row>
    <row r="1252" spans="13:13" x14ac:dyDescent="0.25">
      <c r="M1252" s="135"/>
    </row>
    <row r="1253" spans="13:13" x14ac:dyDescent="0.25">
      <c r="M1253" s="135"/>
    </row>
    <row r="1254" spans="13:13" x14ac:dyDescent="0.25">
      <c r="M1254" s="135"/>
    </row>
    <row r="1255" spans="13:13" x14ac:dyDescent="0.25">
      <c r="M1255" s="135"/>
    </row>
    <row r="1256" spans="13:13" x14ac:dyDescent="0.25">
      <c r="M1256" s="135"/>
    </row>
    <row r="1257" spans="13:13" x14ac:dyDescent="0.25">
      <c r="M1257" s="135"/>
    </row>
    <row r="1258" spans="13:13" x14ac:dyDescent="0.25">
      <c r="M1258" s="135"/>
    </row>
    <row r="1259" spans="13:13" x14ac:dyDescent="0.25">
      <c r="M1259" s="135"/>
    </row>
    <row r="1260" spans="13:13" x14ac:dyDescent="0.25">
      <c r="M1260" s="135"/>
    </row>
    <row r="1261" spans="13:13" x14ac:dyDescent="0.25">
      <c r="M1261" s="135"/>
    </row>
    <row r="1262" spans="13:13" x14ac:dyDescent="0.25">
      <c r="M1262" s="135"/>
    </row>
    <row r="1263" spans="13:13" x14ac:dyDescent="0.25">
      <c r="M1263" s="135"/>
    </row>
    <row r="1264" spans="13:13" x14ac:dyDescent="0.25">
      <c r="M1264" s="135"/>
    </row>
    <row r="1265" spans="13:13" x14ac:dyDescent="0.25">
      <c r="M1265" s="135"/>
    </row>
    <row r="1266" spans="13:13" x14ac:dyDescent="0.25">
      <c r="M1266" s="135"/>
    </row>
    <row r="1267" spans="13:13" x14ac:dyDescent="0.25">
      <c r="M1267" s="135"/>
    </row>
    <row r="1268" spans="13:13" x14ac:dyDescent="0.25">
      <c r="M1268" s="135"/>
    </row>
    <row r="1269" spans="13:13" x14ac:dyDescent="0.25">
      <c r="M1269" s="135"/>
    </row>
    <row r="1270" spans="13:13" x14ac:dyDescent="0.25">
      <c r="M1270" s="135"/>
    </row>
    <row r="1271" spans="13:13" x14ac:dyDescent="0.25">
      <c r="M1271" s="135"/>
    </row>
    <row r="1272" spans="13:13" x14ac:dyDescent="0.25">
      <c r="M1272" s="135"/>
    </row>
    <row r="1273" spans="13:13" x14ac:dyDescent="0.25">
      <c r="M1273" s="135"/>
    </row>
    <row r="1274" spans="13:13" x14ac:dyDescent="0.25">
      <c r="M1274" s="135"/>
    </row>
    <row r="1275" spans="13:13" x14ac:dyDescent="0.25">
      <c r="M1275" s="135"/>
    </row>
    <row r="1276" spans="13:13" x14ac:dyDescent="0.25">
      <c r="M1276" s="135"/>
    </row>
    <row r="1277" spans="13:13" x14ac:dyDescent="0.25">
      <c r="M1277" s="135"/>
    </row>
    <row r="1278" spans="13:13" x14ac:dyDescent="0.25">
      <c r="M1278" s="135"/>
    </row>
    <row r="1279" spans="13:13" x14ac:dyDescent="0.25">
      <c r="M1279" s="135"/>
    </row>
    <row r="1280" spans="13:13" x14ac:dyDescent="0.25">
      <c r="M1280" s="135"/>
    </row>
    <row r="1281" spans="13:13" x14ac:dyDescent="0.25">
      <c r="M1281" s="135"/>
    </row>
    <row r="1282" spans="13:13" x14ac:dyDescent="0.25">
      <c r="M1282" s="135"/>
    </row>
    <row r="1283" spans="13:13" x14ac:dyDescent="0.25">
      <c r="M1283" s="135"/>
    </row>
    <row r="1284" spans="13:13" x14ac:dyDescent="0.25">
      <c r="M1284" s="135"/>
    </row>
    <row r="1285" spans="13:13" x14ac:dyDescent="0.25">
      <c r="M1285" s="135"/>
    </row>
    <row r="1286" spans="13:13" x14ac:dyDescent="0.25">
      <c r="M1286" s="135"/>
    </row>
    <row r="1287" spans="13:13" x14ac:dyDescent="0.25">
      <c r="M1287" s="135"/>
    </row>
    <row r="1288" spans="13:13" x14ac:dyDescent="0.25">
      <c r="M1288" s="135"/>
    </row>
    <row r="1289" spans="13:13" x14ac:dyDescent="0.25">
      <c r="M1289" s="135"/>
    </row>
    <row r="1290" spans="13:13" x14ac:dyDescent="0.25">
      <c r="M1290" s="135"/>
    </row>
    <row r="1291" spans="13:13" x14ac:dyDescent="0.25">
      <c r="M1291" s="135"/>
    </row>
    <row r="1292" spans="13:13" x14ac:dyDescent="0.25">
      <c r="M1292" s="135"/>
    </row>
    <row r="1293" spans="13:13" x14ac:dyDescent="0.25">
      <c r="M1293" s="135"/>
    </row>
    <row r="1294" spans="13:13" x14ac:dyDescent="0.25">
      <c r="M1294" s="135"/>
    </row>
    <row r="1295" spans="13:13" x14ac:dyDescent="0.25">
      <c r="M1295" s="135"/>
    </row>
    <row r="1296" spans="13:13" x14ac:dyDescent="0.25">
      <c r="M1296" s="135"/>
    </row>
    <row r="1297" spans="13:13" x14ac:dyDescent="0.25">
      <c r="M1297" s="135"/>
    </row>
    <row r="1298" spans="13:13" x14ac:dyDescent="0.25">
      <c r="M1298" s="135"/>
    </row>
    <row r="1299" spans="13:13" x14ac:dyDescent="0.25">
      <c r="M1299" s="135"/>
    </row>
    <row r="1300" spans="13:13" x14ac:dyDescent="0.25">
      <c r="M1300" s="135"/>
    </row>
    <row r="1301" spans="13:13" x14ac:dyDescent="0.25">
      <c r="M1301" s="135"/>
    </row>
    <row r="1302" spans="13:13" x14ac:dyDescent="0.25">
      <c r="M1302" s="135"/>
    </row>
    <row r="1303" spans="13:13" x14ac:dyDescent="0.25">
      <c r="M1303" s="135"/>
    </row>
    <row r="1304" spans="13:13" x14ac:dyDescent="0.25">
      <c r="M1304" s="135"/>
    </row>
    <row r="1305" spans="13:13" x14ac:dyDescent="0.25">
      <c r="M1305" s="135"/>
    </row>
    <row r="1306" spans="13:13" x14ac:dyDescent="0.25">
      <c r="M1306" s="135"/>
    </row>
    <row r="1307" spans="13:13" x14ac:dyDescent="0.25">
      <c r="M1307" s="135"/>
    </row>
    <row r="1308" spans="13:13" x14ac:dyDescent="0.25">
      <c r="M1308" s="135"/>
    </row>
    <row r="1309" spans="13:13" x14ac:dyDescent="0.25">
      <c r="M1309" s="135"/>
    </row>
    <row r="1310" spans="13:13" x14ac:dyDescent="0.25">
      <c r="M1310" s="135"/>
    </row>
    <row r="1311" spans="13:13" x14ac:dyDescent="0.25">
      <c r="M1311" s="135"/>
    </row>
    <row r="1312" spans="13:13" x14ac:dyDescent="0.25">
      <c r="M1312" s="135"/>
    </row>
    <row r="1313" spans="13:13" x14ac:dyDescent="0.25">
      <c r="M1313" s="135"/>
    </row>
    <row r="1314" spans="13:13" x14ac:dyDescent="0.25">
      <c r="M1314" s="135"/>
    </row>
    <row r="1315" spans="13:13" x14ac:dyDescent="0.25">
      <c r="M1315" s="135"/>
    </row>
    <row r="1316" spans="13:13" x14ac:dyDescent="0.25">
      <c r="M1316" s="135"/>
    </row>
    <row r="1317" spans="13:13" x14ac:dyDescent="0.25">
      <c r="M1317" s="135"/>
    </row>
    <row r="1318" spans="13:13" x14ac:dyDescent="0.25">
      <c r="M1318" s="135"/>
    </row>
    <row r="1319" spans="13:13" x14ac:dyDescent="0.25">
      <c r="M1319" s="135"/>
    </row>
    <row r="1320" spans="13:13" x14ac:dyDescent="0.25">
      <c r="M1320" s="135"/>
    </row>
    <row r="1321" spans="13:13" x14ac:dyDescent="0.25">
      <c r="M1321" s="135"/>
    </row>
    <row r="1322" spans="13:13" x14ac:dyDescent="0.25">
      <c r="M1322" s="135"/>
    </row>
    <row r="1323" spans="13:13" x14ac:dyDescent="0.25">
      <c r="M1323" s="135"/>
    </row>
    <row r="1324" spans="13:13" x14ac:dyDescent="0.25">
      <c r="M1324" s="135"/>
    </row>
    <row r="1325" spans="13:13" x14ac:dyDescent="0.25">
      <c r="M1325" s="135"/>
    </row>
    <row r="1326" spans="13:13" x14ac:dyDescent="0.25">
      <c r="M1326" s="135"/>
    </row>
    <row r="1327" spans="13:13" x14ac:dyDescent="0.25">
      <c r="M1327" s="135"/>
    </row>
    <row r="1328" spans="13:13" x14ac:dyDescent="0.25">
      <c r="M1328" s="135"/>
    </row>
    <row r="1329" spans="13:13" x14ac:dyDescent="0.25">
      <c r="M1329" s="135"/>
    </row>
    <row r="1330" spans="13:13" x14ac:dyDescent="0.25">
      <c r="M1330" s="135"/>
    </row>
    <row r="1331" spans="13:13" x14ac:dyDescent="0.25">
      <c r="M1331" s="135"/>
    </row>
    <row r="1332" spans="13:13" x14ac:dyDescent="0.25">
      <c r="M1332" s="135"/>
    </row>
    <row r="1333" spans="13:13" x14ac:dyDescent="0.25">
      <c r="M1333" s="135"/>
    </row>
    <row r="1334" spans="13:13" x14ac:dyDescent="0.25">
      <c r="M1334" s="135"/>
    </row>
    <row r="1335" spans="13:13" x14ac:dyDescent="0.25">
      <c r="M1335" s="135"/>
    </row>
    <row r="1336" spans="13:13" x14ac:dyDescent="0.25">
      <c r="M1336" s="135"/>
    </row>
    <row r="1337" spans="13:13" x14ac:dyDescent="0.25">
      <c r="M1337" s="135"/>
    </row>
    <row r="1338" spans="13:13" x14ac:dyDescent="0.25">
      <c r="M1338" s="135"/>
    </row>
    <row r="1339" spans="13:13" x14ac:dyDescent="0.25">
      <c r="M1339" s="135"/>
    </row>
    <row r="1340" spans="13:13" x14ac:dyDescent="0.25">
      <c r="M1340" s="135"/>
    </row>
    <row r="1341" spans="13:13" x14ac:dyDescent="0.25">
      <c r="M1341" s="135"/>
    </row>
    <row r="1342" spans="13:13" x14ac:dyDescent="0.25">
      <c r="M1342" s="135"/>
    </row>
    <row r="1343" spans="13:13" x14ac:dyDescent="0.25">
      <c r="M1343" s="135"/>
    </row>
    <row r="1344" spans="13:13" x14ac:dyDescent="0.25">
      <c r="M1344" s="135"/>
    </row>
    <row r="1345" spans="13:13" x14ac:dyDescent="0.25">
      <c r="M1345" s="135"/>
    </row>
    <row r="1346" spans="13:13" x14ac:dyDescent="0.25">
      <c r="M1346" s="135"/>
    </row>
    <row r="1347" spans="13:13" x14ac:dyDescent="0.25">
      <c r="M1347" s="135"/>
    </row>
    <row r="1348" spans="13:13" x14ac:dyDescent="0.25">
      <c r="M1348" s="135"/>
    </row>
    <row r="1349" spans="13:13" x14ac:dyDescent="0.25">
      <c r="M1349" s="135"/>
    </row>
    <row r="1350" spans="13:13" x14ac:dyDescent="0.25">
      <c r="M1350" s="135"/>
    </row>
    <row r="1351" spans="13:13" x14ac:dyDescent="0.25">
      <c r="M1351" s="135"/>
    </row>
    <row r="1352" spans="13:13" x14ac:dyDescent="0.25">
      <c r="M1352" s="135"/>
    </row>
    <row r="1353" spans="13:13" x14ac:dyDescent="0.25">
      <c r="M1353" s="135"/>
    </row>
    <row r="1354" spans="13:13" x14ac:dyDescent="0.25">
      <c r="M1354" s="135"/>
    </row>
    <row r="1355" spans="13:13" x14ac:dyDescent="0.25">
      <c r="M1355" s="135"/>
    </row>
    <row r="1356" spans="13:13" x14ac:dyDescent="0.25">
      <c r="M1356" s="135"/>
    </row>
    <row r="1357" spans="13:13" x14ac:dyDescent="0.25">
      <c r="M1357" s="135"/>
    </row>
    <row r="1358" spans="13:13" x14ac:dyDescent="0.25">
      <c r="M1358" s="135"/>
    </row>
    <row r="1359" spans="13:13" x14ac:dyDescent="0.25">
      <c r="M1359" s="135"/>
    </row>
    <row r="1360" spans="13:13" x14ac:dyDescent="0.25">
      <c r="M1360" s="135"/>
    </row>
    <row r="1361" spans="13:13" x14ac:dyDescent="0.25">
      <c r="M1361" s="135"/>
    </row>
    <row r="1362" spans="13:13" x14ac:dyDescent="0.25">
      <c r="M1362" s="135"/>
    </row>
    <row r="1363" spans="13:13" x14ac:dyDescent="0.25">
      <c r="M1363" s="135"/>
    </row>
    <row r="1364" spans="13:13" x14ac:dyDescent="0.25">
      <c r="M1364" s="135"/>
    </row>
    <row r="1365" spans="13:13" x14ac:dyDescent="0.25">
      <c r="M1365" s="135"/>
    </row>
    <row r="1366" spans="13:13" x14ac:dyDescent="0.25">
      <c r="M1366" s="135"/>
    </row>
    <row r="1367" spans="13:13" x14ac:dyDescent="0.25">
      <c r="M1367" s="135"/>
    </row>
    <row r="1368" spans="13:13" x14ac:dyDescent="0.25">
      <c r="M1368" s="135"/>
    </row>
    <row r="1369" spans="13:13" x14ac:dyDescent="0.25">
      <c r="M1369" s="135"/>
    </row>
    <row r="1370" spans="13:13" x14ac:dyDescent="0.25">
      <c r="M1370" s="135"/>
    </row>
    <row r="1371" spans="13:13" x14ac:dyDescent="0.25">
      <c r="M1371" s="135"/>
    </row>
    <row r="1372" spans="13:13" x14ac:dyDescent="0.25">
      <c r="M1372" s="135"/>
    </row>
    <row r="1373" spans="13:13" x14ac:dyDescent="0.25">
      <c r="M1373" s="135"/>
    </row>
    <row r="1374" spans="13:13" x14ac:dyDescent="0.25">
      <c r="M1374" s="135"/>
    </row>
    <row r="1375" spans="13:13" x14ac:dyDescent="0.25">
      <c r="M1375" s="135"/>
    </row>
    <row r="1376" spans="13:13" x14ac:dyDescent="0.25">
      <c r="M1376" s="135"/>
    </row>
    <row r="1377" spans="13:13" x14ac:dyDescent="0.25">
      <c r="M1377" s="135"/>
    </row>
    <row r="1378" spans="13:13" x14ac:dyDescent="0.25">
      <c r="M1378" s="135"/>
    </row>
    <row r="1379" spans="13:13" x14ac:dyDescent="0.25">
      <c r="M1379" s="135"/>
    </row>
    <row r="1380" spans="13:13" x14ac:dyDescent="0.25">
      <c r="M1380" s="135"/>
    </row>
    <row r="1381" spans="13:13" x14ac:dyDescent="0.25">
      <c r="M1381" s="135"/>
    </row>
    <row r="1382" spans="13:13" x14ac:dyDescent="0.25">
      <c r="M1382" s="135"/>
    </row>
    <row r="1383" spans="13:13" x14ac:dyDescent="0.25">
      <c r="M1383" s="135"/>
    </row>
    <row r="1384" spans="13:13" x14ac:dyDescent="0.25">
      <c r="M1384" s="135"/>
    </row>
    <row r="1385" spans="13:13" x14ac:dyDescent="0.25">
      <c r="M1385" s="135"/>
    </row>
    <row r="1386" spans="13:13" x14ac:dyDescent="0.25">
      <c r="M1386" s="135"/>
    </row>
    <row r="1387" spans="13:13" x14ac:dyDescent="0.25">
      <c r="M1387" s="135"/>
    </row>
    <row r="1388" spans="13:13" x14ac:dyDescent="0.25">
      <c r="M1388" s="135"/>
    </row>
    <row r="1389" spans="13:13" x14ac:dyDescent="0.25">
      <c r="M1389" s="135"/>
    </row>
    <row r="1390" spans="13:13" x14ac:dyDescent="0.25">
      <c r="M1390" s="135"/>
    </row>
    <row r="1391" spans="13:13" x14ac:dyDescent="0.25">
      <c r="M1391" s="135"/>
    </row>
    <row r="1392" spans="13:13" x14ac:dyDescent="0.25">
      <c r="M1392" s="135"/>
    </row>
    <row r="1393" spans="13:13" x14ac:dyDescent="0.25">
      <c r="M1393" s="135"/>
    </row>
    <row r="1394" spans="13:13" x14ac:dyDescent="0.25">
      <c r="M1394" s="135"/>
    </row>
    <row r="1395" spans="13:13" x14ac:dyDescent="0.25">
      <c r="M1395" s="135"/>
    </row>
    <row r="1396" spans="13:13" x14ac:dyDescent="0.25">
      <c r="M1396" s="135"/>
    </row>
    <row r="1397" spans="13:13" x14ac:dyDescent="0.25">
      <c r="M1397" s="135"/>
    </row>
    <row r="1398" spans="13:13" x14ac:dyDescent="0.25">
      <c r="M1398" s="135"/>
    </row>
    <row r="1399" spans="13:13" x14ac:dyDescent="0.25">
      <c r="M1399" s="135"/>
    </row>
    <row r="1400" spans="13:13" x14ac:dyDescent="0.25">
      <c r="M1400" s="135"/>
    </row>
    <row r="1401" spans="13:13" x14ac:dyDescent="0.25">
      <c r="M1401" s="135"/>
    </row>
    <row r="1402" spans="13:13" x14ac:dyDescent="0.25">
      <c r="M1402" s="135"/>
    </row>
    <row r="1403" spans="13:13" x14ac:dyDescent="0.25">
      <c r="M1403" s="135"/>
    </row>
    <row r="1404" spans="13:13" x14ac:dyDescent="0.25">
      <c r="M1404" s="135"/>
    </row>
    <row r="1405" spans="13:13" x14ac:dyDescent="0.25">
      <c r="M1405" s="135"/>
    </row>
    <row r="1406" spans="13:13" x14ac:dyDescent="0.25">
      <c r="M1406" s="135"/>
    </row>
    <row r="1407" spans="13:13" x14ac:dyDescent="0.25">
      <c r="M1407" s="135"/>
    </row>
    <row r="1408" spans="13:13" x14ac:dyDescent="0.25">
      <c r="M1408" s="135"/>
    </row>
    <row r="1409" spans="13:13" x14ac:dyDescent="0.25">
      <c r="M1409" s="135"/>
    </row>
    <row r="1410" spans="13:13" x14ac:dyDescent="0.25">
      <c r="M1410" s="135"/>
    </row>
    <row r="1411" spans="13:13" x14ac:dyDescent="0.25">
      <c r="M1411" s="135"/>
    </row>
    <row r="1412" spans="13:13" x14ac:dyDescent="0.25">
      <c r="M1412" s="135"/>
    </row>
    <row r="1413" spans="13:13" x14ac:dyDescent="0.25">
      <c r="M1413" s="135"/>
    </row>
    <row r="1414" spans="13:13" x14ac:dyDescent="0.25">
      <c r="M1414" s="135"/>
    </row>
    <row r="1415" spans="13:13" x14ac:dyDescent="0.25">
      <c r="M1415" s="135"/>
    </row>
    <row r="1416" spans="13:13" x14ac:dyDescent="0.25">
      <c r="M1416" s="135"/>
    </row>
    <row r="1417" spans="13:13" x14ac:dyDescent="0.25">
      <c r="M1417" s="135"/>
    </row>
    <row r="1418" spans="13:13" x14ac:dyDescent="0.25">
      <c r="M1418" s="135"/>
    </row>
    <row r="1419" spans="13:13" x14ac:dyDescent="0.25">
      <c r="M1419" s="135"/>
    </row>
    <row r="1420" spans="13:13" x14ac:dyDescent="0.25">
      <c r="M1420" s="135"/>
    </row>
    <row r="1421" spans="13:13" x14ac:dyDescent="0.25">
      <c r="M1421" s="135"/>
    </row>
    <row r="1422" spans="13:13" x14ac:dyDescent="0.25">
      <c r="M1422" s="135"/>
    </row>
    <row r="1423" spans="13:13" x14ac:dyDescent="0.25">
      <c r="M1423" s="135"/>
    </row>
    <row r="1424" spans="13:13" x14ac:dyDescent="0.25">
      <c r="M1424" s="135"/>
    </row>
    <row r="1425" spans="13:13" x14ac:dyDescent="0.25">
      <c r="M1425" s="135"/>
    </row>
    <row r="1426" spans="13:13" x14ac:dyDescent="0.25">
      <c r="M1426" s="135"/>
    </row>
    <row r="1427" spans="13:13" x14ac:dyDescent="0.25">
      <c r="M1427" s="135"/>
    </row>
    <row r="1428" spans="13:13" x14ac:dyDescent="0.25">
      <c r="M1428" s="135"/>
    </row>
    <row r="1429" spans="13:13" x14ac:dyDescent="0.25">
      <c r="M1429" s="135"/>
    </row>
    <row r="1430" spans="13:13" x14ac:dyDescent="0.25">
      <c r="M1430" s="135"/>
    </row>
    <row r="1431" spans="13:13" x14ac:dyDescent="0.25">
      <c r="M1431" s="135"/>
    </row>
    <row r="1432" spans="13:13" x14ac:dyDescent="0.25">
      <c r="M1432" s="135"/>
    </row>
    <row r="1433" spans="13:13" x14ac:dyDescent="0.25">
      <c r="M1433" s="135"/>
    </row>
    <row r="1434" spans="13:13" x14ac:dyDescent="0.25">
      <c r="M1434" s="135"/>
    </row>
    <row r="1435" spans="13:13" x14ac:dyDescent="0.25">
      <c r="M1435" s="135"/>
    </row>
    <row r="1436" spans="13:13" x14ac:dyDescent="0.25">
      <c r="M1436" s="135"/>
    </row>
    <row r="1437" spans="13:13" x14ac:dyDescent="0.25">
      <c r="M1437" s="135"/>
    </row>
    <row r="1438" spans="13:13" x14ac:dyDescent="0.25">
      <c r="M1438" s="135"/>
    </row>
    <row r="1439" spans="13:13" x14ac:dyDescent="0.25">
      <c r="M1439" s="135"/>
    </row>
    <row r="1440" spans="13:13" x14ac:dyDescent="0.25">
      <c r="M1440" s="135"/>
    </row>
    <row r="1441" spans="13:13" x14ac:dyDescent="0.25">
      <c r="M1441" s="135"/>
    </row>
    <row r="1442" spans="13:13" x14ac:dyDescent="0.25">
      <c r="M1442" s="135"/>
    </row>
    <row r="1443" spans="13:13" x14ac:dyDescent="0.25">
      <c r="M1443" s="135"/>
    </row>
    <row r="1444" spans="13:13" x14ac:dyDescent="0.25">
      <c r="M1444" s="135"/>
    </row>
    <row r="1445" spans="13:13" x14ac:dyDescent="0.25">
      <c r="M1445" s="135"/>
    </row>
    <row r="1446" spans="13:13" x14ac:dyDescent="0.25">
      <c r="M1446" s="135"/>
    </row>
    <row r="1447" spans="13:13" x14ac:dyDescent="0.25">
      <c r="M1447" s="135"/>
    </row>
    <row r="1448" spans="13:13" x14ac:dyDescent="0.25">
      <c r="M1448" s="135"/>
    </row>
    <row r="1449" spans="13:13" x14ac:dyDescent="0.25">
      <c r="M1449" s="135"/>
    </row>
    <row r="1450" spans="13:13" x14ac:dyDescent="0.25">
      <c r="M1450" s="135"/>
    </row>
    <row r="1451" spans="13:13" x14ac:dyDescent="0.25">
      <c r="M1451" s="135"/>
    </row>
    <row r="1452" spans="13:13" x14ac:dyDescent="0.25">
      <c r="M1452" s="135"/>
    </row>
    <row r="1453" spans="13:13" x14ac:dyDescent="0.25">
      <c r="M1453" s="135"/>
    </row>
    <row r="1454" spans="13:13" x14ac:dyDescent="0.25">
      <c r="M1454" s="135"/>
    </row>
    <row r="1455" spans="13:13" x14ac:dyDescent="0.25">
      <c r="M1455" s="135"/>
    </row>
    <row r="1456" spans="13:13" x14ac:dyDescent="0.25">
      <c r="M1456" s="135"/>
    </row>
    <row r="1457" spans="13:13" x14ac:dyDescent="0.25">
      <c r="M1457" s="135"/>
    </row>
    <row r="1458" spans="13:13" x14ac:dyDescent="0.25">
      <c r="M1458" s="135"/>
    </row>
    <row r="1459" spans="13:13" x14ac:dyDescent="0.25">
      <c r="M1459" s="135"/>
    </row>
    <row r="1460" spans="13:13" x14ac:dyDescent="0.25">
      <c r="M1460" s="135"/>
    </row>
    <row r="1461" spans="13:13" x14ac:dyDescent="0.25">
      <c r="M1461" s="135"/>
    </row>
    <row r="1462" spans="13:13" x14ac:dyDescent="0.25">
      <c r="M1462" s="135"/>
    </row>
    <row r="1463" spans="13:13" x14ac:dyDescent="0.25">
      <c r="M1463" s="135"/>
    </row>
    <row r="1464" spans="13:13" x14ac:dyDescent="0.25">
      <c r="M1464" s="135"/>
    </row>
    <row r="1465" spans="13:13" x14ac:dyDescent="0.25">
      <c r="M1465" s="135"/>
    </row>
    <row r="1466" spans="13:13" x14ac:dyDescent="0.25">
      <c r="M1466" s="135"/>
    </row>
    <row r="1467" spans="13:13" x14ac:dyDescent="0.25">
      <c r="M1467" s="135"/>
    </row>
    <row r="1468" spans="13:13" x14ac:dyDescent="0.25">
      <c r="M1468" s="135"/>
    </row>
    <row r="1469" spans="13:13" x14ac:dyDescent="0.25">
      <c r="M1469" s="135"/>
    </row>
    <row r="1470" spans="13:13" x14ac:dyDescent="0.25">
      <c r="M1470" s="135"/>
    </row>
    <row r="1471" spans="13:13" x14ac:dyDescent="0.25">
      <c r="M1471" s="135"/>
    </row>
    <row r="1472" spans="13:13" x14ac:dyDescent="0.25">
      <c r="M1472" s="135"/>
    </row>
    <row r="1473" spans="13:13" x14ac:dyDescent="0.25">
      <c r="M1473" s="135"/>
    </row>
    <row r="1474" spans="13:13" x14ac:dyDescent="0.25">
      <c r="M1474" s="135"/>
    </row>
    <row r="1475" spans="13:13" x14ac:dyDescent="0.25">
      <c r="M1475" s="135"/>
    </row>
    <row r="1476" spans="13:13" x14ac:dyDescent="0.25">
      <c r="M1476" s="135"/>
    </row>
    <row r="1477" spans="13:13" x14ac:dyDescent="0.25">
      <c r="M1477" s="135"/>
    </row>
    <row r="1478" spans="13:13" x14ac:dyDescent="0.25">
      <c r="M1478" s="135"/>
    </row>
    <row r="1479" spans="13:13" x14ac:dyDescent="0.25">
      <c r="M1479" s="135"/>
    </row>
    <row r="1480" spans="13:13" x14ac:dyDescent="0.25">
      <c r="M1480" s="135"/>
    </row>
    <row r="1481" spans="13:13" x14ac:dyDescent="0.25">
      <c r="M1481" s="135"/>
    </row>
    <row r="1482" spans="13:13" x14ac:dyDescent="0.25">
      <c r="M1482" s="135"/>
    </row>
    <row r="1483" spans="13:13" x14ac:dyDescent="0.25">
      <c r="M1483" s="135"/>
    </row>
    <row r="1484" spans="13:13" x14ac:dyDescent="0.25">
      <c r="M1484" s="135"/>
    </row>
    <row r="1485" spans="13:13" x14ac:dyDescent="0.25">
      <c r="M1485" s="135"/>
    </row>
    <row r="1486" spans="13:13" x14ac:dyDescent="0.25">
      <c r="M1486" s="135"/>
    </row>
    <row r="1487" spans="13:13" x14ac:dyDescent="0.25">
      <c r="M1487" s="135"/>
    </row>
    <row r="1488" spans="13:13" x14ac:dyDescent="0.25">
      <c r="M1488" s="135"/>
    </row>
    <row r="1489" spans="13:13" x14ac:dyDescent="0.25">
      <c r="M1489" s="135"/>
    </row>
    <row r="1490" spans="13:13" x14ac:dyDescent="0.25">
      <c r="M1490" s="135"/>
    </row>
    <row r="1491" spans="13:13" x14ac:dyDescent="0.25">
      <c r="M1491" s="135"/>
    </row>
    <row r="1492" spans="13:13" x14ac:dyDescent="0.25">
      <c r="M1492" s="135"/>
    </row>
    <row r="1493" spans="13:13" x14ac:dyDescent="0.25">
      <c r="M1493" s="135"/>
    </row>
    <row r="1494" spans="13:13" x14ac:dyDescent="0.25">
      <c r="M1494" s="135"/>
    </row>
    <row r="1495" spans="13:13" x14ac:dyDescent="0.25">
      <c r="M1495" s="135"/>
    </row>
    <row r="1496" spans="13:13" x14ac:dyDescent="0.25">
      <c r="M1496" s="135"/>
    </row>
    <row r="1497" spans="13:13" x14ac:dyDescent="0.25">
      <c r="M1497" s="135"/>
    </row>
    <row r="1498" spans="13:13" x14ac:dyDescent="0.25">
      <c r="M1498" s="135"/>
    </row>
    <row r="1499" spans="13:13" x14ac:dyDescent="0.25">
      <c r="M1499" s="135"/>
    </row>
    <row r="1500" spans="13:13" x14ac:dyDescent="0.25">
      <c r="M1500" s="135"/>
    </row>
    <row r="1501" spans="13:13" x14ac:dyDescent="0.25">
      <c r="M1501" s="135"/>
    </row>
    <row r="1502" spans="13:13" x14ac:dyDescent="0.25">
      <c r="M1502" s="135"/>
    </row>
    <row r="1503" spans="13:13" x14ac:dyDescent="0.25">
      <c r="M1503" s="135"/>
    </row>
    <row r="1504" spans="13:13" x14ac:dyDescent="0.25">
      <c r="M1504" s="135"/>
    </row>
    <row r="1505" spans="13:13" x14ac:dyDescent="0.25">
      <c r="M1505" s="135"/>
    </row>
    <row r="1506" spans="13:13" x14ac:dyDescent="0.25">
      <c r="M1506" s="135"/>
    </row>
    <row r="1507" spans="13:13" x14ac:dyDescent="0.25">
      <c r="M1507" s="135"/>
    </row>
    <row r="1508" spans="13:13" x14ac:dyDescent="0.25">
      <c r="M1508" s="135"/>
    </row>
    <row r="1509" spans="13:13" x14ac:dyDescent="0.25">
      <c r="M1509" s="135"/>
    </row>
    <row r="1510" spans="13:13" x14ac:dyDescent="0.25">
      <c r="M1510" s="135"/>
    </row>
    <row r="1511" spans="13:13" x14ac:dyDescent="0.25">
      <c r="M1511" s="135"/>
    </row>
    <row r="1512" spans="13:13" x14ac:dyDescent="0.25">
      <c r="M1512" s="135"/>
    </row>
    <row r="1513" spans="13:13" x14ac:dyDescent="0.25">
      <c r="M1513" s="135"/>
    </row>
    <row r="1514" spans="13:13" x14ac:dyDescent="0.25">
      <c r="M1514" s="135"/>
    </row>
    <row r="1515" spans="13:13" x14ac:dyDescent="0.25">
      <c r="M1515" s="135"/>
    </row>
    <row r="1516" spans="13:13" x14ac:dyDescent="0.25">
      <c r="M1516" s="135"/>
    </row>
    <row r="1517" spans="13:13" x14ac:dyDescent="0.25">
      <c r="M1517" s="135"/>
    </row>
    <row r="1518" spans="13:13" x14ac:dyDescent="0.25">
      <c r="M1518" s="135"/>
    </row>
    <row r="1519" spans="13:13" x14ac:dyDescent="0.25">
      <c r="M1519" s="135"/>
    </row>
    <row r="1520" spans="13:13" x14ac:dyDescent="0.25">
      <c r="M1520" s="135"/>
    </row>
    <row r="1521" spans="13:13" x14ac:dyDescent="0.25">
      <c r="M1521" s="135"/>
    </row>
    <row r="1522" spans="13:13" x14ac:dyDescent="0.25">
      <c r="M1522" s="135"/>
    </row>
    <row r="1523" spans="13:13" x14ac:dyDescent="0.25">
      <c r="M1523" s="135"/>
    </row>
    <row r="1524" spans="13:13" x14ac:dyDescent="0.25">
      <c r="M1524" s="135"/>
    </row>
    <row r="1525" spans="13:13" x14ac:dyDescent="0.25">
      <c r="M1525" s="135"/>
    </row>
    <row r="1526" spans="13:13" x14ac:dyDescent="0.25">
      <c r="M1526" s="135"/>
    </row>
    <row r="1527" spans="13:13" x14ac:dyDescent="0.25">
      <c r="M1527" s="135"/>
    </row>
    <row r="1528" spans="13:13" x14ac:dyDescent="0.25">
      <c r="M1528" s="135"/>
    </row>
    <row r="1529" spans="13:13" x14ac:dyDescent="0.25">
      <c r="M1529" s="135"/>
    </row>
    <row r="1530" spans="13:13" x14ac:dyDescent="0.25">
      <c r="M1530" s="135"/>
    </row>
    <row r="1531" spans="13:13" x14ac:dyDescent="0.25">
      <c r="M1531" s="135"/>
    </row>
    <row r="1532" spans="13:13" x14ac:dyDescent="0.25">
      <c r="M1532" s="135"/>
    </row>
    <row r="1533" spans="13:13" x14ac:dyDescent="0.25">
      <c r="M1533" s="135"/>
    </row>
    <row r="1534" spans="13:13" x14ac:dyDescent="0.25">
      <c r="M1534" s="135"/>
    </row>
    <row r="1535" spans="13:13" x14ac:dyDescent="0.25">
      <c r="M1535" s="135"/>
    </row>
    <row r="1536" spans="13:13" x14ac:dyDescent="0.25">
      <c r="M1536" s="135"/>
    </row>
    <row r="1537" spans="13:13" x14ac:dyDescent="0.25">
      <c r="M1537" s="135"/>
    </row>
    <row r="1538" spans="13:13" x14ac:dyDescent="0.25">
      <c r="M1538" s="135"/>
    </row>
    <row r="1539" spans="13:13" x14ac:dyDescent="0.25">
      <c r="M1539" s="135"/>
    </row>
    <row r="1540" spans="13:13" x14ac:dyDescent="0.25">
      <c r="M1540" s="135"/>
    </row>
    <row r="1541" spans="13:13" x14ac:dyDescent="0.25">
      <c r="M1541" s="135"/>
    </row>
    <row r="1542" spans="13:13" x14ac:dyDescent="0.25">
      <c r="M1542" s="135"/>
    </row>
    <row r="1543" spans="13:13" x14ac:dyDescent="0.25">
      <c r="M1543" s="135"/>
    </row>
    <row r="1544" spans="13:13" x14ac:dyDescent="0.25">
      <c r="M1544" s="135"/>
    </row>
    <row r="1545" spans="13:13" x14ac:dyDescent="0.25">
      <c r="M1545" s="135"/>
    </row>
    <row r="1546" spans="13:13" x14ac:dyDescent="0.25">
      <c r="M1546" s="135"/>
    </row>
    <row r="1547" spans="13:13" x14ac:dyDescent="0.25">
      <c r="M1547" s="135"/>
    </row>
    <row r="1548" spans="13:13" x14ac:dyDescent="0.25">
      <c r="M1548" s="135"/>
    </row>
    <row r="1549" spans="13:13" x14ac:dyDescent="0.25">
      <c r="M1549" s="135"/>
    </row>
    <row r="1550" spans="13:13" x14ac:dyDescent="0.25">
      <c r="M1550" s="135"/>
    </row>
    <row r="1551" spans="13:13" x14ac:dyDescent="0.25">
      <c r="M1551" s="135"/>
    </row>
    <row r="1552" spans="13:13" x14ac:dyDescent="0.25">
      <c r="M1552" s="135"/>
    </row>
    <row r="1553" spans="13:13" x14ac:dyDescent="0.25">
      <c r="M1553" s="135"/>
    </row>
    <row r="1554" spans="13:13" x14ac:dyDescent="0.25">
      <c r="M1554" s="135"/>
    </row>
    <row r="1555" spans="13:13" x14ac:dyDescent="0.25">
      <c r="M1555" s="135"/>
    </row>
    <row r="1556" spans="13:13" x14ac:dyDescent="0.25">
      <c r="M1556" s="135"/>
    </row>
    <row r="1557" spans="13:13" x14ac:dyDescent="0.25">
      <c r="M1557" s="135"/>
    </row>
    <row r="1558" spans="13:13" x14ac:dyDescent="0.25">
      <c r="M1558" s="135"/>
    </row>
    <row r="1559" spans="13:13" x14ac:dyDescent="0.25">
      <c r="M1559" s="135"/>
    </row>
    <row r="1560" spans="13:13" x14ac:dyDescent="0.25">
      <c r="M1560" s="135"/>
    </row>
    <row r="1561" spans="13:13" x14ac:dyDescent="0.25">
      <c r="M1561" s="135"/>
    </row>
    <row r="1562" spans="13:13" x14ac:dyDescent="0.25">
      <c r="M1562" s="135"/>
    </row>
    <row r="1563" spans="13:13" x14ac:dyDescent="0.25">
      <c r="M1563" s="135"/>
    </row>
    <row r="1564" spans="13:13" x14ac:dyDescent="0.25">
      <c r="M1564" s="135"/>
    </row>
    <row r="1565" spans="13:13" x14ac:dyDescent="0.25">
      <c r="M1565" s="135"/>
    </row>
    <row r="1566" spans="13:13" x14ac:dyDescent="0.25">
      <c r="M1566" s="135"/>
    </row>
    <row r="1567" spans="13:13" x14ac:dyDescent="0.25">
      <c r="M1567" s="135"/>
    </row>
    <row r="1568" spans="13:13" x14ac:dyDescent="0.25">
      <c r="M1568" s="135"/>
    </row>
    <row r="1569" spans="13:13" x14ac:dyDescent="0.25">
      <c r="M1569" s="135"/>
    </row>
    <row r="1570" spans="13:13" x14ac:dyDescent="0.25">
      <c r="M1570" s="135"/>
    </row>
    <row r="1571" spans="13:13" x14ac:dyDescent="0.25">
      <c r="M1571" s="135"/>
    </row>
    <row r="1572" spans="13:13" x14ac:dyDescent="0.25">
      <c r="M1572" s="135"/>
    </row>
    <row r="1573" spans="13:13" x14ac:dyDescent="0.25">
      <c r="M1573" s="135"/>
    </row>
    <row r="1574" spans="13:13" x14ac:dyDescent="0.25">
      <c r="M1574" s="135"/>
    </row>
    <row r="1575" spans="13:13" x14ac:dyDescent="0.25">
      <c r="M1575" s="135"/>
    </row>
    <row r="1576" spans="13:13" x14ac:dyDescent="0.25">
      <c r="M1576" s="135"/>
    </row>
    <row r="1577" spans="13:13" x14ac:dyDescent="0.25">
      <c r="M1577" s="135"/>
    </row>
    <row r="1578" spans="13:13" x14ac:dyDescent="0.25">
      <c r="M1578" s="135"/>
    </row>
    <row r="1579" spans="13:13" x14ac:dyDescent="0.25">
      <c r="M1579" s="135"/>
    </row>
    <row r="1580" spans="13:13" x14ac:dyDescent="0.25">
      <c r="M1580" s="135"/>
    </row>
    <row r="1581" spans="13:13" x14ac:dyDescent="0.25">
      <c r="M1581" s="135"/>
    </row>
    <row r="1582" spans="13:13" x14ac:dyDescent="0.25">
      <c r="M1582" s="135"/>
    </row>
    <row r="1583" spans="13:13" x14ac:dyDescent="0.25">
      <c r="M1583" s="135"/>
    </row>
    <row r="1584" spans="13:13" x14ac:dyDescent="0.25">
      <c r="M1584" s="135"/>
    </row>
    <row r="1585" spans="13:13" x14ac:dyDescent="0.25">
      <c r="M1585" s="135"/>
    </row>
    <row r="1586" spans="13:13" x14ac:dyDescent="0.25">
      <c r="M1586" s="135"/>
    </row>
    <row r="1587" spans="13:13" x14ac:dyDescent="0.25">
      <c r="M1587" s="135"/>
    </row>
    <row r="1588" spans="13:13" x14ac:dyDescent="0.25">
      <c r="M1588" s="135"/>
    </row>
    <row r="1589" spans="13:13" x14ac:dyDescent="0.25">
      <c r="M1589" s="135"/>
    </row>
    <row r="1590" spans="13:13" x14ac:dyDescent="0.25">
      <c r="M1590" s="135"/>
    </row>
    <row r="1591" spans="13:13" x14ac:dyDescent="0.25">
      <c r="M1591" s="135"/>
    </row>
    <row r="1592" spans="13:13" x14ac:dyDescent="0.25">
      <c r="M1592" s="135"/>
    </row>
    <row r="1593" spans="13:13" x14ac:dyDescent="0.25">
      <c r="M1593" s="135"/>
    </row>
    <row r="1594" spans="13:13" x14ac:dyDescent="0.25">
      <c r="M1594" s="135"/>
    </row>
    <row r="1595" spans="13:13" x14ac:dyDescent="0.25">
      <c r="M1595" s="135"/>
    </row>
    <row r="1596" spans="13:13" x14ac:dyDescent="0.25">
      <c r="M1596" s="135"/>
    </row>
    <row r="1597" spans="13:13" x14ac:dyDescent="0.25">
      <c r="M1597" s="135"/>
    </row>
    <row r="1598" spans="13:13" x14ac:dyDescent="0.25">
      <c r="M1598" s="135"/>
    </row>
    <row r="1599" spans="13:13" x14ac:dyDescent="0.25">
      <c r="M1599" s="135"/>
    </row>
    <row r="1600" spans="13:13" x14ac:dyDescent="0.25">
      <c r="M1600" s="135"/>
    </row>
    <row r="1601" spans="13:13" x14ac:dyDescent="0.25">
      <c r="M1601" s="135"/>
    </row>
    <row r="1602" spans="13:13" x14ac:dyDescent="0.25">
      <c r="M1602" s="135"/>
    </row>
    <row r="1603" spans="13:13" x14ac:dyDescent="0.25">
      <c r="M1603" s="135"/>
    </row>
    <row r="1604" spans="13:13" x14ac:dyDescent="0.25">
      <c r="M1604" s="135"/>
    </row>
    <row r="1605" spans="13:13" x14ac:dyDescent="0.25">
      <c r="M1605" s="135"/>
    </row>
    <row r="1606" spans="13:13" x14ac:dyDescent="0.25">
      <c r="M1606" s="135"/>
    </row>
    <row r="1607" spans="13:13" x14ac:dyDescent="0.25">
      <c r="M1607" s="135"/>
    </row>
    <row r="1608" spans="13:13" x14ac:dyDescent="0.25">
      <c r="M1608" s="135"/>
    </row>
    <row r="1609" spans="13:13" x14ac:dyDescent="0.25">
      <c r="M1609" s="135"/>
    </row>
    <row r="1610" spans="13:13" x14ac:dyDescent="0.25">
      <c r="M1610" s="135"/>
    </row>
    <row r="1611" spans="13:13" x14ac:dyDescent="0.25">
      <c r="M1611" s="135"/>
    </row>
    <row r="1612" spans="13:13" x14ac:dyDescent="0.25">
      <c r="M1612" s="135"/>
    </row>
    <row r="1613" spans="13:13" x14ac:dyDescent="0.25">
      <c r="M1613" s="135"/>
    </row>
    <row r="1614" spans="13:13" x14ac:dyDescent="0.25">
      <c r="M1614" s="135"/>
    </row>
    <row r="1615" spans="13:13" x14ac:dyDescent="0.25">
      <c r="M1615" s="135"/>
    </row>
    <row r="1616" spans="13:13" x14ac:dyDescent="0.25">
      <c r="M1616" s="135"/>
    </row>
    <row r="1617" spans="13:13" x14ac:dyDescent="0.25">
      <c r="M1617" s="135"/>
    </row>
    <row r="1618" spans="13:13" x14ac:dyDescent="0.25">
      <c r="M1618" s="135"/>
    </row>
    <row r="1619" spans="13:13" x14ac:dyDescent="0.25">
      <c r="M1619" s="135"/>
    </row>
    <row r="1620" spans="13:13" x14ac:dyDescent="0.25">
      <c r="M1620" s="135"/>
    </row>
    <row r="1621" spans="13:13" x14ac:dyDescent="0.25">
      <c r="M1621" s="135"/>
    </row>
    <row r="1622" spans="13:13" x14ac:dyDescent="0.25">
      <c r="M1622" s="135"/>
    </row>
    <row r="1623" spans="13:13" x14ac:dyDescent="0.25">
      <c r="M1623" s="135"/>
    </row>
    <row r="1624" spans="13:13" x14ac:dyDescent="0.25">
      <c r="M1624" s="135"/>
    </row>
    <row r="1625" spans="13:13" x14ac:dyDescent="0.25">
      <c r="M1625" s="135"/>
    </row>
    <row r="1626" spans="13:13" x14ac:dyDescent="0.25">
      <c r="M1626" s="135"/>
    </row>
    <row r="1627" spans="13:13" x14ac:dyDescent="0.25">
      <c r="M1627" s="135"/>
    </row>
    <row r="1628" spans="13:13" x14ac:dyDescent="0.25">
      <c r="M1628" s="135"/>
    </row>
    <row r="1629" spans="13:13" x14ac:dyDescent="0.25">
      <c r="M1629" s="135"/>
    </row>
    <row r="1630" spans="13:13" x14ac:dyDescent="0.25">
      <c r="M1630" s="135"/>
    </row>
    <row r="1631" spans="13:13" x14ac:dyDescent="0.25">
      <c r="M1631" s="135"/>
    </row>
    <row r="1632" spans="13:13" x14ac:dyDescent="0.25">
      <c r="M1632" s="135"/>
    </row>
    <row r="1633" spans="13:13" x14ac:dyDescent="0.25">
      <c r="M1633" s="135"/>
    </row>
    <row r="1634" spans="13:13" x14ac:dyDescent="0.25">
      <c r="M1634" s="135"/>
    </row>
    <row r="1635" spans="13:13" x14ac:dyDescent="0.25">
      <c r="M1635" s="135"/>
    </row>
    <row r="1636" spans="13:13" x14ac:dyDescent="0.25">
      <c r="M1636" s="135"/>
    </row>
    <row r="1637" spans="13:13" x14ac:dyDescent="0.25">
      <c r="M1637" s="135"/>
    </row>
    <row r="1638" spans="13:13" x14ac:dyDescent="0.25">
      <c r="M1638" s="135"/>
    </row>
    <row r="1639" spans="13:13" x14ac:dyDescent="0.25">
      <c r="M1639" s="135"/>
    </row>
    <row r="1640" spans="13:13" x14ac:dyDescent="0.25">
      <c r="M1640" s="135"/>
    </row>
    <row r="1641" spans="13:13" x14ac:dyDescent="0.25">
      <c r="M1641" s="135"/>
    </row>
    <row r="1642" spans="13:13" x14ac:dyDescent="0.25">
      <c r="M1642" s="135"/>
    </row>
    <row r="1643" spans="13:13" x14ac:dyDescent="0.25">
      <c r="M1643" s="135"/>
    </row>
    <row r="1644" spans="13:13" x14ac:dyDescent="0.25">
      <c r="M1644" s="135"/>
    </row>
    <row r="1645" spans="13:13" x14ac:dyDescent="0.25">
      <c r="M1645" s="135"/>
    </row>
    <row r="1646" spans="13:13" x14ac:dyDescent="0.25">
      <c r="M1646" s="135"/>
    </row>
    <row r="1647" spans="13:13" x14ac:dyDescent="0.25">
      <c r="M1647" s="135"/>
    </row>
    <row r="1648" spans="13:13" x14ac:dyDescent="0.25">
      <c r="M1648" s="135"/>
    </row>
    <row r="1649" spans="13:13" x14ac:dyDescent="0.25">
      <c r="M1649" s="135"/>
    </row>
    <row r="1650" spans="13:13" x14ac:dyDescent="0.25">
      <c r="M1650" s="135"/>
    </row>
    <row r="1651" spans="13:13" x14ac:dyDescent="0.25">
      <c r="M1651" s="135"/>
    </row>
    <row r="1652" spans="13:13" x14ac:dyDescent="0.25">
      <c r="M1652" s="135"/>
    </row>
    <row r="1653" spans="13:13" x14ac:dyDescent="0.25">
      <c r="M1653" s="135"/>
    </row>
    <row r="1654" spans="13:13" x14ac:dyDescent="0.25">
      <c r="M1654" s="135"/>
    </row>
    <row r="1655" spans="13:13" x14ac:dyDescent="0.25">
      <c r="M1655" s="135"/>
    </row>
    <row r="1656" spans="13:13" x14ac:dyDescent="0.25">
      <c r="M1656" s="135"/>
    </row>
    <row r="1657" spans="13:13" x14ac:dyDescent="0.25">
      <c r="M1657" s="135"/>
    </row>
    <row r="1658" spans="13:13" x14ac:dyDescent="0.25">
      <c r="M1658" s="135"/>
    </row>
    <row r="1659" spans="13:13" x14ac:dyDescent="0.25">
      <c r="M1659" s="135"/>
    </row>
    <row r="1660" spans="13:13" x14ac:dyDescent="0.25">
      <c r="M1660" s="135"/>
    </row>
    <row r="1661" spans="13:13" x14ac:dyDescent="0.25">
      <c r="M1661" s="135"/>
    </row>
    <row r="1662" spans="13:13" x14ac:dyDescent="0.25">
      <c r="M1662" s="135"/>
    </row>
    <row r="1663" spans="13:13" x14ac:dyDescent="0.25">
      <c r="M1663" s="135"/>
    </row>
    <row r="1664" spans="13:13" x14ac:dyDescent="0.25">
      <c r="M1664" s="135"/>
    </row>
    <row r="1665" spans="13:13" x14ac:dyDescent="0.25">
      <c r="M1665" s="135"/>
    </row>
    <row r="1666" spans="13:13" x14ac:dyDescent="0.25">
      <c r="M1666" s="135"/>
    </row>
    <row r="1667" spans="13:13" x14ac:dyDescent="0.25">
      <c r="M1667" s="135"/>
    </row>
    <row r="1668" spans="13:13" x14ac:dyDescent="0.25">
      <c r="M1668" s="135"/>
    </row>
    <row r="1669" spans="13:13" x14ac:dyDescent="0.25">
      <c r="M1669" s="135"/>
    </row>
    <row r="1670" spans="13:13" x14ac:dyDescent="0.25">
      <c r="M1670" s="135"/>
    </row>
    <row r="1671" spans="13:13" x14ac:dyDescent="0.25">
      <c r="M1671" s="135"/>
    </row>
    <row r="1672" spans="13:13" x14ac:dyDescent="0.25">
      <c r="M1672" s="135"/>
    </row>
    <row r="1673" spans="13:13" x14ac:dyDescent="0.25">
      <c r="M1673" s="135"/>
    </row>
    <row r="1674" spans="13:13" x14ac:dyDescent="0.25">
      <c r="M1674" s="135"/>
    </row>
    <row r="1675" spans="13:13" x14ac:dyDescent="0.25">
      <c r="M1675" s="135"/>
    </row>
    <row r="1676" spans="13:13" x14ac:dyDescent="0.25">
      <c r="M1676" s="135"/>
    </row>
    <row r="1677" spans="13:13" x14ac:dyDescent="0.25">
      <c r="M1677" s="135"/>
    </row>
    <row r="1678" spans="13:13" x14ac:dyDescent="0.25">
      <c r="M1678" s="135"/>
    </row>
    <row r="1679" spans="13:13" x14ac:dyDescent="0.25">
      <c r="M1679" s="135"/>
    </row>
    <row r="1680" spans="13:13" x14ac:dyDescent="0.25">
      <c r="M1680" s="135"/>
    </row>
    <row r="1681" spans="13:13" x14ac:dyDescent="0.25">
      <c r="M1681" s="135"/>
    </row>
    <row r="1682" spans="13:13" x14ac:dyDescent="0.25">
      <c r="M1682" s="135"/>
    </row>
    <row r="1683" spans="13:13" x14ac:dyDescent="0.25">
      <c r="M1683" s="135"/>
    </row>
    <row r="1684" spans="13:13" x14ac:dyDescent="0.25">
      <c r="M1684" s="135"/>
    </row>
    <row r="1685" spans="13:13" x14ac:dyDescent="0.25">
      <c r="M1685" s="135"/>
    </row>
    <row r="1686" spans="13:13" x14ac:dyDescent="0.25">
      <c r="M1686" s="135"/>
    </row>
    <row r="1687" spans="13:13" x14ac:dyDescent="0.25">
      <c r="M1687" s="135"/>
    </row>
    <row r="1688" spans="13:13" x14ac:dyDescent="0.25">
      <c r="M1688" s="135"/>
    </row>
    <row r="1689" spans="13:13" x14ac:dyDescent="0.25">
      <c r="M1689" s="135"/>
    </row>
    <row r="1690" spans="13:13" x14ac:dyDescent="0.25">
      <c r="M1690" s="135"/>
    </row>
    <row r="1691" spans="13:13" x14ac:dyDescent="0.25">
      <c r="M1691" s="135"/>
    </row>
    <row r="1692" spans="13:13" x14ac:dyDescent="0.25">
      <c r="M1692" s="135"/>
    </row>
    <row r="1693" spans="13:13" x14ac:dyDescent="0.25">
      <c r="M1693" s="135"/>
    </row>
    <row r="1694" spans="13:13" x14ac:dyDescent="0.25">
      <c r="M1694" s="135"/>
    </row>
    <row r="1695" spans="13:13" x14ac:dyDescent="0.25">
      <c r="M1695" s="135"/>
    </row>
    <row r="1696" spans="13:13" x14ac:dyDescent="0.25">
      <c r="M1696" s="135"/>
    </row>
    <row r="1697" spans="13:13" x14ac:dyDescent="0.25">
      <c r="M1697" s="135"/>
    </row>
    <row r="1698" spans="13:13" x14ac:dyDescent="0.25">
      <c r="M1698" s="135"/>
    </row>
    <row r="1699" spans="13:13" x14ac:dyDescent="0.25">
      <c r="M1699" s="135"/>
    </row>
    <row r="1700" spans="13:13" x14ac:dyDescent="0.25">
      <c r="M1700" s="135"/>
    </row>
    <row r="1701" spans="13:13" x14ac:dyDescent="0.25">
      <c r="M1701" s="135"/>
    </row>
    <row r="1702" spans="13:13" x14ac:dyDescent="0.25">
      <c r="M1702" s="135"/>
    </row>
    <row r="1703" spans="13:13" x14ac:dyDescent="0.25">
      <c r="M1703" s="135"/>
    </row>
    <row r="1704" spans="13:13" x14ac:dyDescent="0.25">
      <c r="M1704" s="135"/>
    </row>
    <row r="1705" spans="13:13" x14ac:dyDescent="0.25">
      <c r="M1705" s="135"/>
    </row>
    <row r="1706" spans="13:13" x14ac:dyDescent="0.25">
      <c r="M1706" s="135"/>
    </row>
    <row r="1707" spans="13:13" x14ac:dyDescent="0.25">
      <c r="M1707" s="135"/>
    </row>
    <row r="1708" spans="13:13" x14ac:dyDescent="0.25">
      <c r="M1708" s="135"/>
    </row>
    <row r="1709" spans="13:13" x14ac:dyDescent="0.25">
      <c r="M1709" s="135"/>
    </row>
    <row r="1710" spans="13:13" x14ac:dyDescent="0.25">
      <c r="M1710" s="135"/>
    </row>
    <row r="1711" spans="13:13" x14ac:dyDescent="0.25">
      <c r="M1711" s="135"/>
    </row>
    <row r="1712" spans="13:13" x14ac:dyDescent="0.25">
      <c r="M1712" s="135"/>
    </row>
    <row r="1713" spans="13:13" x14ac:dyDescent="0.25">
      <c r="M1713" s="135"/>
    </row>
    <row r="1714" spans="13:13" x14ac:dyDescent="0.25">
      <c r="M1714" s="135"/>
    </row>
    <row r="1715" spans="13:13" x14ac:dyDescent="0.25">
      <c r="M1715" s="135"/>
    </row>
    <row r="1716" spans="13:13" x14ac:dyDescent="0.25">
      <c r="M1716" s="135"/>
    </row>
    <row r="1717" spans="13:13" x14ac:dyDescent="0.25">
      <c r="M1717" s="135"/>
    </row>
    <row r="1718" spans="13:13" x14ac:dyDescent="0.25">
      <c r="M1718" s="135"/>
    </row>
    <row r="1719" spans="13:13" x14ac:dyDescent="0.25">
      <c r="M1719" s="135"/>
    </row>
    <row r="1720" spans="13:13" x14ac:dyDescent="0.25">
      <c r="M1720" s="135"/>
    </row>
    <row r="1721" spans="13:13" x14ac:dyDescent="0.25">
      <c r="M1721" s="135"/>
    </row>
    <row r="1722" spans="13:13" x14ac:dyDescent="0.25">
      <c r="M1722" s="135"/>
    </row>
    <row r="1723" spans="13:13" x14ac:dyDescent="0.25">
      <c r="M1723" s="135"/>
    </row>
    <row r="1724" spans="13:13" x14ac:dyDescent="0.25">
      <c r="M1724" s="135"/>
    </row>
    <row r="1725" spans="13:13" x14ac:dyDescent="0.25">
      <c r="M1725" s="135"/>
    </row>
    <row r="1726" spans="13:13" x14ac:dyDescent="0.25">
      <c r="M1726" s="135"/>
    </row>
    <row r="1727" spans="13:13" x14ac:dyDescent="0.25">
      <c r="M1727" s="135"/>
    </row>
    <row r="1728" spans="13:13" x14ac:dyDescent="0.25">
      <c r="M1728" s="135"/>
    </row>
    <row r="1729" spans="13:13" x14ac:dyDescent="0.25">
      <c r="M1729" s="135"/>
    </row>
    <row r="1730" spans="13:13" x14ac:dyDescent="0.25">
      <c r="M1730" s="135"/>
    </row>
    <row r="1731" spans="13:13" x14ac:dyDescent="0.25">
      <c r="M1731" s="135"/>
    </row>
    <row r="1732" spans="13:13" x14ac:dyDescent="0.25">
      <c r="M1732" s="135"/>
    </row>
    <row r="1733" spans="13:13" x14ac:dyDescent="0.25">
      <c r="M1733" s="135"/>
    </row>
    <row r="1734" spans="13:13" x14ac:dyDescent="0.25">
      <c r="M1734" s="135"/>
    </row>
    <row r="1735" spans="13:13" x14ac:dyDescent="0.25">
      <c r="M1735" s="135"/>
    </row>
    <row r="1736" spans="13:13" x14ac:dyDescent="0.25">
      <c r="M1736" s="135"/>
    </row>
    <row r="1737" spans="13:13" x14ac:dyDescent="0.25">
      <c r="M1737" s="135"/>
    </row>
    <row r="1738" spans="13:13" x14ac:dyDescent="0.25">
      <c r="M1738" s="135"/>
    </row>
    <row r="1739" spans="13:13" x14ac:dyDescent="0.25">
      <c r="M1739" s="135"/>
    </row>
    <row r="1740" spans="13:13" x14ac:dyDescent="0.25">
      <c r="M1740" s="135"/>
    </row>
    <row r="1741" spans="13:13" x14ac:dyDescent="0.25">
      <c r="M1741" s="135"/>
    </row>
    <row r="1742" spans="13:13" x14ac:dyDescent="0.25">
      <c r="M1742" s="135"/>
    </row>
    <row r="1743" spans="13:13" x14ac:dyDescent="0.25">
      <c r="M1743" s="135"/>
    </row>
    <row r="1744" spans="13:13" x14ac:dyDescent="0.25">
      <c r="M1744" s="135"/>
    </row>
    <row r="1745" spans="13:13" x14ac:dyDescent="0.25">
      <c r="M1745" s="135"/>
    </row>
    <row r="1746" spans="13:13" x14ac:dyDescent="0.25">
      <c r="M1746" s="135"/>
    </row>
    <row r="1747" spans="13:13" x14ac:dyDescent="0.25">
      <c r="M1747" s="135"/>
    </row>
    <row r="1748" spans="13:13" x14ac:dyDescent="0.25">
      <c r="M1748" s="135"/>
    </row>
    <row r="1749" spans="13:13" x14ac:dyDescent="0.25">
      <c r="M1749" s="135"/>
    </row>
    <row r="1750" spans="13:13" x14ac:dyDescent="0.25">
      <c r="M1750" s="135"/>
    </row>
    <row r="1751" spans="13:13" x14ac:dyDescent="0.25">
      <c r="M1751" s="135"/>
    </row>
    <row r="1752" spans="13:13" x14ac:dyDescent="0.25">
      <c r="M1752" s="135"/>
    </row>
    <row r="1753" spans="13:13" x14ac:dyDescent="0.25">
      <c r="M1753" s="135"/>
    </row>
    <row r="1754" spans="13:13" x14ac:dyDescent="0.25">
      <c r="M1754" s="135"/>
    </row>
    <row r="1755" spans="13:13" x14ac:dyDescent="0.25">
      <c r="M1755" s="135"/>
    </row>
    <row r="1756" spans="13:13" x14ac:dyDescent="0.25">
      <c r="M1756" s="135"/>
    </row>
    <row r="1757" spans="13:13" x14ac:dyDescent="0.25">
      <c r="M1757" s="135"/>
    </row>
    <row r="1758" spans="13:13" x14ac:dyDescent="0.25">
      <c r="M1758" s="135"/>
    </row>
    <row r="1759" spans="13:13" x14ac:dyDescent="0.25">
      <c r="M1759" s="135"/>
    </row>
    <row r="1760" spans="13:13" x14ac:dyDescent="0.25">
      <c r="M1760" s="135"/>
    </row>
    <row r="1761" spans="13:13" x14ac:dyDescent="0.25">
      <c r="M1761" s="135"/>
    </row>
    <row r="1762" spans="13:13" x14ac:dyDescent="0.25">
      <c r="M1762" s="135"/>
    </row>
    <row r="1763" spans="13:13" x14ac:dyDescent="0.25">
      <c r="M1763" s="135"/>
    </row>
    <row r="1764" spans="13:13" x14ac:dyDescent="0.25">
      <c r="M1764" s="135"/>
    </row>
    <row r="1765" spans="13:13" x14ac:dyDescent="0.25">
      <c r="M1765" s="135"/>
    </row>
    <row r="1766" spans="13:13" x14ac:dyDescent="0.25">
      <c r="M1766" s="135"/>
    </row>
    <row r="1767" spans="13:13" x14ac:dyDescent="0.25">
      <c r="M1767" s="135"/>
    </row>
    <row r="1768" spans="13:13" x14ac:dyDescent="0.25">
      <c r="M1768" s="135"/>
    </row>
    <row r="1769" spans="13:13" x14ac:dyDescent="0.25">
      <c r="M1769" s="135"/>
    </row>
    <row r="1770" spans="13:13" x14ac:dyDescent="0.25">
      <c r="M1770" s="135"/>
    </row>
    <row r="1771" spans="13:13" x14ac:dyDescent="0.25">
      <c r="M1771" s="135"/>
    </row>
    <row r="1772" spans="13:13" x14ac:dyDescent="0.25">
      <c r="M1772" s="135"/>
    </row>
    <row r="1773" spans="13:13" x14ac:dyDescent="0.25">
      <c r="M1773" s="135"/>
    </row>
    <row r="1774" spans="13:13" x14ac:dyDescent="0.25">
      <c r="M1774" s="135"/>
    </row>
    <row r="1775" spans="13:13" x14ac:dyDescent="0.25">
      <c r="M1775" s="135"/>
    </row>
    <row r="1776" spans="13:13" x14ac:dyDescent="0.25">
      <c r="M1776" s="135"/>
    </row>
    <row r="1777" spans="13:13" x14ac:dyDescent="0.25">
      <c r="M1777" s="135"/>
    </row>
    <row r="1778" spans="13:13" x14ac:dyDescent="0.25">
      <c r="M1778" s="135"/>
    </row>
    <row r="1779" spans="13:13" x14ac:dyDescent="0.25">
      <c r="M1779" s="135"/>
    </row>
    <row r="1780" spans="13:13" x14ac:dyDescent="0.25">
      <c r="M1780" s="135"/>
    </row>
    <row r="1781" spans="13:13" x14ac:dyDescent="0.25">
      <c r="M1781" s="135"/>
    </row>
    <row r="1782" spans="13:13" x14ac:dyDescent="0.25">
      <c r="M1782" s="135"/>
    </row>
    <row r="1783" spans="13:13" x14ac:dyDescent="0.25">
      <c r="M1783" s="135"/>
    </row>
    <row r="1784" spans="13:13" x14ac:dyDescent="0.25">
      <c r="M1784" s="135"/>
    </row>
    <row r="1785" spans="13:13" x14ac:dyDescent="0.25">
      <c r="M1785" s="135"/>
    </row>
    <row r="1786" spans="13:13" x14ac:dyDescent="0.25">
      <c r="M1786" s="135"/>
    </row>
    <row r="1787" spans="13:13" x14ac:dyDescent="0.25">
      <c r="M1787" s="135"/>
    </row>
    <row r="1788" spans="13:13" x14ac:dyDescent="0.25">
      <c r="M1788" s="135"/>
    </row>
    <row r="1789" spans="13:13" x14ac:dyDescent="0.25">
      <c r="M1789" s="135"/>
    </row>
    <row r="1790" spans="13:13" x14ac:dyDescent="0.25">
      <c r="M1790" s="135"/>
    </row>
    <row r="1791" spans="13:13" x14ac:dyDescent="0.25">
      <c r="M1791" s="135"/>
    </row>
    <row r="1792" spans="13:13" x14ac:dyDescent="0.25">
      <c r="M1792" s="135"/>
    </row>
    <row r="1793" spans="13:13" x14ac:dyDescent="0.25">
      <c r="M1793" s="135"/>
    </row>
    <row r="1794" spans="13:13" x14ac:dyDescent="0.25">
      <c r="M1794" s="135"/>
    </row>
    <row r="1795" spans="13:13" x14ac:dyDescent="0.25">
      <c r="M1795" s="135"/>
    </row>
    <row r="1796" spans="13:13" x14ac:dyDescent="0.25">
      <c r="M1796" s="135"/>
    </row>
    <row r="1797" spans="13:13" x14ac:dyDescent="0.25">
      <c r="M1797" s="135"/>
    </row>
    <row r="1798" spans="13:13" x14ac:dyDescent="0.25">
      <c r="M1798" s="135"/>
    </row>
    <row r="1799" spans="13:13" x14ac:dyDescent="0.25">
      <c r="M1799" s="135"/>
    </row>
    <row r="1800" spans="13:13" x14ac:dyDescent="0.25">
      <c r="M1800" s="135"/>
    </row>
    <row r="1801" spans="13:13" x14ac:dyDescent="0.25">
      <c r="M1801" s="135"/>
    </row>
    <row r="1802" spans="13:13" x14ac:dyDescent="0.25">
      <c r="M1802" s="135"/>
    </row>
    <row r="1803" spans="13:13" x14ac:dyDescent="0.25">
      <c r="M1803" s="135"/>
    </row>
    <row r="1804" spans="13:13" x14ac:dyDescent="0.25">
      <c r="M1804" s="135"/>
    </row>
    <row r="1805" spans="13:13" x14ac:dyDescent="0.25">
      <c r="M1805" s="135"/>
    </row>
    <row r="1806" spans="13:13" x14ac:dyDescent="0.25">
      <c r="M1806" s="135"/>
    </row>
    <row r="1807" spans="13:13" x14ac:dyDescent="0.25">
      <c r="M1807" s="135"/>
    </row>
    <row r="1808" spans="13:13" x14ac:dyDescent="0.25">
      <c r="M1808" s="135"/>
    </row>
    <row r="1809" spans="13:13" x14ac:dyDescent="0.25">
      <c r="M1809" s="135"/>
    </row>
    <row r="1810" spans="13:13" x14ac:dyDescent="0.25">
      <c r="M1810" s="135"/>
    </row>
    <row r="1811" spans="13:13" x14ac:dyDescent="0.25">
      <c r="M1811" s="135"/>
    </row>
    <row r="1812" spans="13:13" x14ac:dyDescent="0.25">
      <c r="M1812" s="135"/>
    </row>
    <row r="1813" spans="13:13" x14ac:dyDescent="0.25">
      <c r="M1813" s="135"/>
    </row>
    <row r="1814" spans="13:13" x14ac:dyDescent="0.25">
      <c r="M1814" s="135"/>
    </row>
    <row r="1815" spans="13:13" x14ac:dyDescent="0.25">
      <c r="M1815" s="135"/>
    </row>
    <row r="1816" spans="13:13" x14ac:dyDescent="0.25">
      <c r="M1816" s="135"/>
    </row>
    <row r="1817" spans="13:13" x14ac:dyDescent="0.25">
      <c r="M1817" s="135"/>
    </row>
    <row r="1818" spans="13:13" x14ac:dyDescent="0.25">
      <c r="M1818" s="135"/>
    </row>
    <row r="1819" spans="13:13" x14ac:dyDescent="0.25">
      <c r="M1819" s="135"/>
    </row>
    <row r="1820" spans="13:13" x14ac:dyDescent="0.25">
      <c r="M1820" s="135"/>
    </row>
    <row r="1821" spans="13:13" x14ac:dyDescent="0.25">
      <c r="M1821" s="135"/>
    </row>
    <row r="1822" spans="13:13" x14ac:dyDescent="0.25">
      <c r="M1822" s="135"/>
    </row>
    <row r="1823" spans="13:13" x14ac:dyDescent="0.25">
      <c r="M1823" s="135"/>
    </row>
    <row r="1824" spans="13:13" x14ac:dyDescent="0.25">
      <c r="M1824" s="135"/>
    </row>
    <row r="1825" spans="13:13" x14ac:dyDescent="0.25">
      <c r="M1825" s="135"/>
    </row>
    <row r="1826" spans="13:13" x14ac:dyDescent="0.25">
      <c r="M1826" s="135"/>
    </row>
    <row r="1827" spans="13:13" x14ac:dyDescent="0.25">
      <c r="M1827" s="135"/>
    </row>
    <row r="1828" spans="13:13" x14ac:dyDescent="0.25">
      <c r="M1828" s="135"/>
    </row>
    <row r="1829" spans="13:13" x14ac:dyDescent="0.25">
      <c r="M1829" s="135"/>
    </row>
    <row r="1830" spans="13:13" x14ac:dyDescent="0.25">
      <c r="M1830" s="135"/>
    </row>
    <row r="1831" spans="13:13" x14ac:dyDescent="0.25">
      <c r="M1831" s="135"/>
    </row>
    <row r="1832" spans="13:13" x14ac:dyDescent="0.25">
      <c r="M1832" s="135"/>
    </row>
    <row r="1833" spans="13:13" x14ac:dyDescent="0.25">
      <c r="M1833" s="135"/>
    </row>
    <row r="1834" spans="13:13" x14ac:dyDescent="0.25">
      <c r="M1834" s="135"/>
    </row>
    <row r="1835" spans="13:13" x14ac:dyDescent="0.25">
      <c r="M1835" s="135"/>
    </row>
    <row r="1836" spans="13:13" x14ac:dyDescent="0.25">
      <c r="M1836" s="135"/>
    </row>
    <row r="1837" spans="13:13" x14ac:dyDescent="0.25">
      <c r="M1837" s="135"/>
    </row>
    <row r="1838" spans="13:13" x14ac:dyDescent="0.25">
      <c r="M1838" s="135"/>
    </row>
    <row r="1839" spans="13:13" x14ac:dyDescent="0.25">
      <c r="M1839" s="135"/>
    </row>
    <row r="1840" spans="13:13" x14ac:dyDescent="0.25">
      <c r="M1840" s="135"/>
    </row>
    <row r="1841" spans="13:13" x14ac:dyDescent="0.25">
      <c r="M1841" s="135"/>
    </row>
    <row r="1842" spans="13:13" x14ac:dyDescent="0.25">
      <c r="M1842" s="135"/>
    </row>
    <row r="1843" spans="13:13" x14ac:dyDescent="0.25">
      <c r="M1843" s="135"/>
    </row>
    <row r="1844" spans="13:13" x14ac:dyDescent="0.25">
      <c r="M1844" s="135"/>
    </row>
    <row r="1845" spans="13:13" x14ac:dyDescent="0.25">
      <c r="M1845" s="135"/>
    </row>
    <row r="1846" spans="13:13" x14ac:dyDescent="0.25">
      <c r="M1846" s="135"/>
    </row>
    <row r="1847" spans="13:13" x14ac:dyDescent="0.25">
      <c r="M1847" s="135"/>
    </row>
    <row r="1848" spans="13:13" x14ac:dyDescent="0.25">
      <c r="M1848" s="135"/>
    </row>
    <row r="1849" spans="13:13" x14ac:dyDescent="0.25">
      <c r="M1849" s="135"/>
    </row>
    <row r="1850" spans="13:13" x14ac:dyDescent="0.25">
      <c r="M1850" s="135"/>
    </row>
    <row r="1851" spans="13:13" x14ac:dyDescent="0.25">
      <c r="M1851" s="135"/>
    </row>
    <row r="1852" spans="13:13" x14ac:dyDescent="0.25">
      <c r="M1852" s="135"/>
    </row>
    <row r="1853" spans="13:13" x14ac:dyDescent="0.25">
      <c r="M1853" s="135"/>
    </row>
    <row r="1854" spans="13:13" x14ac:dyDescent="0.25">
      <c r="M1854" s="135"/>
    </row>
    <row r="1855" spans="13:13" x14ac:dyDescent="0.25">
      <c r="M1855" s="135"/>
    </row>
    <row r="1856" spans="13:13" x14ac:dyDescent="0.25">
      <c r="M1856" s="135"/>
    </row>
    <row r="1857" spans="13:13" x14ac:dyDescent="0.25">
      <c r="M1857" s="135"/>
    </row>
    <row r="1858" spans="13:13" x14ac:dyDescent="0.25">
      <c r="M1858" s="135"/>
    </row>
    <row r="1859" spans="13:13" x14ac:dyDescent="0.25">
      <c r="M1859" s="135"/>
    </row>
    <row r="1860" spans="13:13" x14ac:dyDescent="0.25">
      <c r="M1860" s="135"/>
    </row>
    <row r="1861" spans="13:13" x14ac:dyDescent="0.25">
      <c r="M1861" s="135"/>
    </row>
    <row r="1862" spans="13:13" x14ac:dyDescent="0.25">
      <c r="M1862" s="135"/>
    </row>
    <row r="1863" spans="13:13" x14ac:dyDescent="0.25">
      <c r="M1863" s="135"/>
    </row>
    <row r="1864" spans="13:13" x14ac:dyDescent="0.25">
      <c r="M1864" s="135"/>
    </row>
    <row r="1865" spans="13:13" x14ac:dyDescent="0.25">
      <c r="M1865" s="135"/>
    </row>
    <row r="1866" spans="13:13" x14ac:dyDescent="0.25">
      <c r="M1866" s="135"/>
    </row>
    <row r="1867" spans="13:13" x14ac:dyDescent="0.25">
      <c r="M1867" s="135"/>
    </row>
    <row r="1868" spans="13:13" x14ac:dyDescent="0.25">
      <c r="M1868" s="135"/>
    </row>
    <row r="1869" spans="13:13" x14ac:dyDescent="0.25">
      <c r="M1869" s="135"/>
    </row>
    <row r="1870" spans="13:13" x14ac:dyDescent="0.25">
      <c r="M1870" s="135"/>
    </row>
    <row r="1871" spans="13:13" x14ac:dyDescent="0.25">
      <c r="M1871" s="135"/>
    </row>
    <row r="1872" spans="13:13" x14ac:dyDescent="0.25">
      <c r="M1872" s="135"/>
    </row>
    <row r="1873" spans="13:13" x14ac:dyDescent="0.25">
      <c r="M1873" s="135"/>
    </row>
    <row r="1874" spans="13:13" x14ac:dyDescent="0.25">
      <c r="M1874" s="135"/>
    </row>
    <row r="1875" spans="13:13" x14ac:dyDescent="0.25">
      <c r="M1875" s="135"/>
    </row>
    <row r="1876" spans="13:13" x14ac:dyDescent="0.25">
      <c r="M1876" s="135"/>
    </row>
    <row r="1877" spans="13:13" x14ac:dyDescent="0.25">
      <c r="M1877" s="135"/>
    </row>
    <row r="1878" spans="13:13" x14ac:dyDescent="0.25">
      <c r="M1878" s="135"/>
    </row>
    <row r="1879" spans="13:13" x14ac:dyDescent="0.25">
      <c r="M1879" s="135"/>
    </row>
    <row r="1880" spans="13:13" x14ac:dyDescent="0.25">
      <c r="M1880" s="135"/>
    </row>
    <row r="1881" spans="13:13" x14ac:dyDescent="0.25">
      <c r="M1881" s="135"/>
    </row>
    <row r="1882" spans="13:13" x14ac:dyDescent="0.25">
      <c r="M1882" s="135"/>
    </row>
    <row r="1883" spans="13:13" x14ac:dyDescent="0.25">
      <c r="M1883" s="135"/>
    </row>
    <row r="1884" spans="13:13" x14ac:dyDescent="0.25">
      <c r="M1884" s="135"/>
    </row>
    <row r="1885" spans="13:13" x14ac:dyDescent="0.25">
      <c r="M1885" s="135"/>
    </row>
    <row r="1886" spans="13:13" x14ac:dyDescent="0.25">
      <c r="M1886" s="135"/>
    </row>
    <row r="1887" spans="13:13" x14ac:dyDescent="0.25">
      <c r="M1887" s="135"/>
    </row>
    <row r="1888" spans="13:13" x14ac:dyDescent="0.25">
      <c r="M1888" s="135"/>
    </row>
    <row r="1889" spans="13:13" x14ac:dyDescent="0.25">
      <c r="M1889" s="135"/>
    </row>
    <row r="1890" spans="13:13" x14ac:dyDescent="0.25">
      <c r="M1890" s="135"/>
    </row>
    <row r="1891" spans="13:13" x14ac:dyDescent="0.25">
      <c r="M1891" s="135"/>
    </row>
    <row r="1892" spans="13:13" x14ac:dyDescent="0.25">
      <c r="M1892" s="135"/>
    </row>
    <row r="1893" spans="13:13" x14ac:dyDescent="0.25">
      <c r="M1893" s="135"/>
    </row>
    <row r="1894" spans="13:13" x14ac:dyDescent="0.25">
      <c r="M1894" s="135"/>
    </row>
    <row r="1895" spans="13:13" x14ac:dyDescent="0.25">
      <c r="M1895" s="135"/>
    </row>
    <row r="1896" spans="13:13" x14ac:dyDescent="0.25">
      <c r="M1896" s="135"/>
    </row>
    <row r="1897" spans="13:13" x14ac:dyDescent="0.25">
      <c r="M1897" s="135"/>
    </row>
    <row r="1898" spans="13:13" x14ac:dyDescent="0.25">
      <c r="M1898" s="135"/>
    </row>
    <row r="1899" spans="13:13" x14ac:dyDescent="0.25">
      <c r="M1899" s="135"/>
    </row>
    <row r="1900" spans="13:13" x14ac:dyDescent="0.25">
      <c r="M1900" s="135"/>
    </row>
    <row r="1901" spans="13:13" x14ac:dyDescent="0.25">
      <c r="M1901" s="135"/>
    </row>
    <row r="1902" spans="13:13" x14ac:dyDescent="0.25">
      <c r="M1902" s="135"/>
    </row>
    <row r="1903" spans="13:13" x14ac:dyDescent="0.25">
      <c r="M1903" s="135"/>
    </row>
    <row r="1904" spans="13:13" x14ac:dyDescent="0.25">
      <c r="M1904" s="135"/>
    </row>
    <row r="1905" spans="13:13" x14ac:dyDescent="0.25">
      <c r="M1905" s="135"/>
    </row>
    <row r="1906" spans="13:13" x14ac:dyDescent="0.25">
      <c r="M1906" s="135"/>
    </row>
    <row r="1907" spans="13:13" x14ac:dyDescent="0.25">
      <c r="M1907" s="135"/>
    </row>
    <row r="1908" spans="13:13" x14ac:dyDescent="0.25">
      <c r="M1908" s="135"/>
    </row>
    <row r="1909" spans="13:13" x14ac:dyDescent="0.25">
      <c r="M1909" s="135"/>
    </row>
    <row r="1910" spans="13:13" x14ac:dyDescent="0.25">
      <c r="M1910" s="135"/>
    </row>
    <row r="1911" spans="13:13" x14ac:dyDescent="0.25">
      <c r="M1911" s="135"/>
    </row>
    <row r="1912" spans="13:13" x14ac:dyDescent="0.25">
      <c r="M1912" s="135"/>
    </row>
    <row r="1913" spans="13:13" x14ac:dyDescent="0.25">
      <c r="M1913" s="135"/>
    </row>
    <row r="1914" spans="13:13" x14ac:dyDescent="0.25">
      <c r="M1914" s="135"/>
    </row>
    <row r="1915" spans="13:13" x14ac:dyDescent="0.25">
      <c r="M1915" s="135"/>
    </row>
    <row r="1916" spans="13:13" x14ac:dyDescent="0.25">
      <c r="M1916" s="135"/>
    </row>
    <row r="1917" spans="13:13" x14ac:dyDescent="0.25">
      <c r="M1917" s="135"/>
    </row>
    <row r="1918" spans="13:13" x14ac:dyDescent="0.25">
      <c r="M1918" s="135"/>
    </row>
    <row r="1919" spans="13:13" x14ac:dyDescent="0.25">
      <c r="M1919" s="135"/>
    </row>
    <row r="1920" spans="13:13" x14ac:dyDescent="0.25">
      <c r="M1920" s="135"/>
    </row>
    <row r="1921" spans="13:13" x14ac:dyDescent="0.25">
      <c r="M1921" s="135"/>
    </row>
    <row r="1922" spans="13:13" x14ac:dyDescent="0.25">
      <c r="M1922" s="135"/>
    </row>
    <row r="1923" spans="13:13" x14ac:dyDescent="0.25">
      <c r="M1923" s="135"/>
    </row>
    <row r="1924" spans="13:13" x14ac:dyDescent="0.25">
      <c r="M1924" s="135"/>
    </row>
    <row r="1925" spans="13:13" x14ac:dyDescent="0.25">
      <c r="M1925" s="135"/>
    </row>
    <row r="1926" spans="13:13" x14ac:dyDescent="0.25">
      <c r="M1926" s="135"/>
    </row>
    <row r="1927" spans="13:13" x14ac:dyDescent="0.25">
      <c r="M1927" s="135"/>
    </row>
    <row r="1928" spans="13:13" x14ac:dyDescent="0.25">
      <c r="M1928" s="135"/>
    </row>
    <row r="1929" spans="13:13" x14ac:dyDescent="0.25">
      <c r="M1929" s="135"/>
    </row>
    <row r="1930" spans="13:13" x14ac:dyDescent="0.25">
      <c r="M1930" s="135"/>
    </row>
    <row r="1931" spans="13:13" x14ac:dyDescent="0.25">
      <c r="M1931" s="135"/>
    </row>
    <row r="1932" spans="13:13" x14ac:dyDescent="0.25">
      <c r="M1932" s="135"/>
    </row>
    <row r="1933" spans="13:13" x14ac:dyDescent="0.25">
      <c r="M1933" s="135"/>
    </row>
    <row r="1934" spans="13:13" x14ac:dyDescent="0.25">
      <c r="M1934" s="135"/>
    </row>
    <row r="1935" spans="13:13" x14ac:dyDescent="0.25">
      <c r="M1935" s="135"/>
    </row>
    <row r="1936" spans="13:13" x14ac:dyDescent="0.25">
      <c r="M1936" s="135"/>
    </row>
    <row r="1937" spans="13:13" x14ac:dyDescent="0.25">
      <c r="M1937" s="135"/>
    </row>
    <row r="1938" spans="13:13" x14ac:dyDescent="0.25">
      <c r="M1938" s="135"/>
    </row>
    <row r="1939" spans="13:13" x14ac:dyDescent="0.25">
      <c r="M1939" s="135"/>
    </row>
    <row r="1940" spans="13:13" x14ac:dyDescent="0.25">
      <c r="M1940" s="135"/>
    </row>
    <row r="1941" spans="13:13" x14ac:dyDescent="0.25">
      <c r="M1941" s="135"/>
    </row>
    <row r="1942" spans="13:13" x14ac:dyDescent="0.25">
      <c r="M1942" s="135"/>
    </row>
    <row r="1943" spans="13:13" x14ac:dyDescent="0.25">
      <c r="M1943" s="135"/>
    </row>
    <row r="1944" spans="13:13" x14ac:dyDescent="0.25">
      <c r="M1944" s="135"/>
    </row>
    <row r="1945" spans="13:13" x14ac:dyDescent="0.25">
      <c r="M1945" s="135"/>
    </row>
    <row r="1946" spans="13:13" x14ac:dyDescent="0.25">
      <c r="M1946" s="135"/>
    </row>
    <row r="1947" spans="13:13" x14ac:dyDescent="0.25">
      <c r="M1947" s="135"/>
    </row>
    <row r="1948" spans="13:13" x14ac:dyDescent="0.25">
      <c r="M1948" s="135"/>
    </row>
    <row r="1949" spans="13:13" x14ac:dyDescent="0.25">
      <c r="M1949" s="135"/>
    </row>
    <row r="1950" spans="13:13" x14ac:dyDescent="0.25">
      <c r="M1950" s="135"/>
    </row>
    <row r="1951" spans="13:13" x14ac:dyDescent="0.25">
      <c r="M1951" s="135"/>
    </row>
    <row r="1952" spans="13:13" x14ac:dyDescent="0.25">
      <c r="M1952" s="135"/>
    </row>
    <row r="1953" spans="13:13" x14ac:dyDescent="0.25">
      <c r="M1953" s="135"/>
    </row>
    <row r="1954" spans="13:13" x14ac:dyDescent="0.25">
      <c r="M1954" s="135"/>
    </row>
    <row r="1955" spans="13:13" x14ac:dyDescent="0.25">
      <c r="M1955" s="135"/>
    </row>
    <row r="1956" spans="13:13" x14ac:dyDescent="0.25">
      <c r="M1956" s="135"/>
    </row>
    <row r="1957" spans="13:13" x14ac:dyDescent="0.25">
      <c r="M1957" s="135"/>
    </row>
    <row r="1958" spans="13:13" x14ac:dyDescent="0.25">
      <c r="M1958" s="135"/>
    </row>
    <row r="1959" spans="13:13" x14ac:dyDescent="0.25">
      <c r="M1959" s="135"/>
    </row>
    <row r="1960" spans="13:13" x14ac:dyDescent="0.25">
      <c r="M1960" s="135"/>
    </row>
    <row r="1961" spans="13:13" x14ac:dyDescent="0.25">
      <c r="M1961" s="135"/>
    </row>
    <row r="1962" spans="13:13" x14ac:dyDescent="0.25">
      <c r="M1962" s="135"/>
    </row>
    <row r="1963" spans="13:13" x14ac:dyDescent="0.25">
      <c r="M1963" s="135"/>
    </row>
    <row r="1964" spans="13:13" x14ac:dyDescent="0.25">
      <c r="M1964" s="135"/>
    </row>
    <row r="1965" spans="13:13" x14ac:dyDescent="0.25">
      <c r="M1965" s="135"/>
    </row>
    <row r="1966" spans="13:13" x14ac:dyDescent="0.25">
      <c r="M1966" s="135"/>
    </row>
    <row r="1967" spans="13:13" x14ac:dyDescent="0.25">
      <c r="M1967" s="135"/>
    </row>
    <row r="1968" spans="13:13" x14ac:dyDescent="0.25">
      <c r="M1968" s="135"/>
    </row>
    <row r="1969" spans="13:13" x14ac:dyDescent="0.25">
      <c r="M1969" s="135"/>
    </row>
    <row r="1970" spans="13:13" x14ac:dyDescent="0.25">
      <c r="M1970" s="135"/>
    </row>
    <row r="1971" spans="13:13" x14ac:dyDescent="0.25">
      <c r="M1971" s="135"/>
    </row>
    <row r="1972" spans="13:13" x14ac:dyDescent="0.25">
      <c r="M1972" s="135"/>
    </row>
    <row r="1973" spans="13:13" x14ac:dyDescent="0.25">
      <c r="M1973" s="135"/>
    </row>
    <row r="1974" spans="13:13" x14ac:dyDescent="0.25">
      <c r="M1974" s="135"/>
    </row>
    <row r="1975" spans="13:13" x14ac:dyDescent="0.25">
      <c r="M1975" s="135"/>
    </row>
    <row r="1976" spans="13:13" x14ac:dyDescent="0.25">
      <c r="M1976" s="135"/>
    </row>
    <row r="1977" spans="13:13" x14ac:dyDescent="0.25">
      <c r="M1977" s="135"/>
    </row>
    <row r="1978" spans="13:13" x14ac:dyDescent="0.25">
      <c r="M1978" s="135"/>
    </row>
    <row r="1979" spans="13:13" x14ac:dyDescent="0.25">
      <c r="M1979" s="135"/>
    </row>
    <row r="1980" spans="13:13" x14ac:dyDescent="0.25">
      <c r="M1980" s="135"/>
    </row>
    <row r="1981" spans="13:13" x14ac:dyDescent="0.25">
      <c r="M1981" s="135"/>
    </row>
    <row r="1982" spans="13:13" x14ac:dyDescent="0.25">
      <c r="M1982" s="135"/>
    </row>
    <row r="1983" spans="13:13" x14ac:dyDescent="0.25">
      <c r="M1983" s="135"/>
    </row>
    <row r="1984" spans="13:13" x14ac:dyDescent="0.25">
      <c r="M1984" s="135"/>
    </row>
    <row r="1985" spans="13:13" x14ac:dyDescent="0.25">
      <c r="M1985" s="135"/>
    </row>
    <row r="1986" spans="13:13" x14ac:dyDescent="0.25">
      <c r="M1986" s="135"/>
    </row>
    <row r="1987" spans="13:13" x14ac:dyDescent="0.25">
      <c r="M1987" s="135"/>
    </row>
    <row r="1988" spans="13:13" x14ac:dyDescent="0.25">
      <c r="M1988" s="135"/>
    </row>
    <row r="1989" spans="13:13" x14ac:dyDescent="0.25">
      <c r="M1989" s="135"/>
    </row>
    <row r="1990" spans="13:13" x14ac:dyDescent="0.25">
      <c r="M1990" s="135"/>
    </row>
    <row r="1991" spans="13:13" x14ac:dyDescent="0.25">
      <c r="M1991" s="135"/>
    </row>
    <row r="1992" spans="13:13" x14ac:dyDescent="0.25">
      <c r="M1992" s="135"/>
    </row>
    <row r="1993" spans="13:13" x14ac:dyDescent="0.25">
      <c r="M1993" s="135"/>
    </row>
    <row r="1994" spans="13:13" x14ac:dyDescent="0.25">
      <c r="M1994" s="135"/>
    </row>
    <row r="1995" spans="13:13" x14ac:dyDescent="0.25">
      <c r="M1995" s="135"/>
    </row>
    <row r="1996" spans="13:13" x14ac:dyDescent="0.25">
      <c r="M1996" s="135"/>
    </row>
    <row r="1997" spans="13:13" x14ac:dyDescent="0.25">
      <c r="M1997" s="135"/>
    </row>
    <row r="1998" spans="13:13" x14ac:dyDescent="0.25">
      <c r="M1998" s="135"/>
    </row>
    <row r="1999" spans="13:13" x14ac:dyDescent="0.25">
      <c r="M1999" s="135"/>
    </row>
    <row r="2000" spans="13:13" x14ac:dyDescent="0.25">
      <c r="M2000" s="135"/>
    </row>
    <row r="2001" spans="13:13" x14ac:dyDescent="0.25">
      <c r="M2001" s="135"/>
    </row>
    <row r="2002" spans="13:13" x14ac:dyDescent="0.25">
      <c r="M2002" s="135"/>
    </row>
    <row r="2003" spans="13:13" x14ac:dyDescent="0.25">
      <c r="M2003" s="135"/>
    </row>
    <row r="2004" spans="13:13" x14ac:dyDescent="0.25">
      <c r="M2004" s="135"/>
    </row>
    <row r="2005" spans="13:13" x14ac:dyDescent="0.25">
      <c r="M2005" s="135"/>
    </row>
    <row r="2006" spans="13:13" x14ac:dyDescent="0.25">
      <c r="M2006" s="135"/>
    </row>
    <row r="2007" spans="13:13" x14ac:dyDescent="0.25">
      <c r="M2007" s="135"/>
    </row>
    <row r="2008" spans="13:13" x14ac:dyDescent="0.25">
      <c r="M2008" s="135"/>
    </row>
    <row r="2009" spans="13:13" x14ac:dyDescent="0.25">
      <c r="M2009" s="135"/>
    </row>
    <row r="2010" spans="13:13" x14ac:dyDescent="0.25">
      <c r="M2010" s="135"/>
    </row>
    <row r="2011" spans="13:13" x14ac:dyDescent="0.25">
      <c r="M2011" s="135"/>
    </row>
    <row r="2012" spans="13:13" x14ac:dyDescent="0.25">
      <c r="M2012" s="135"/>
    </row>
    <row r="2013" spans="13:13" x14ac:dyDescent="0.25">
      <c r="M2013" s="135"/>
    </row>
    <row r="2014" spans="13:13" x14ac:dyDescent="0.25">
      <c r="M2014" s="135"/>
    </row>
    <row r="2015" spans="13:13" x14ac:dyDescent="0.25">
      <c r="M2015" s="135"/>
    </row>
    <row r="2016" spans="13:13" x14ac:dyDescent="0.25">
      <c r="M2016" s="135"/>
    </row>
    <row r="2017" spans="13:13" x14ac:dyDescent="0.25">
      <c r="M2017" s="135"/>
    </row>
    <row r="2018" spans="13:13" x14ac:dyDescent="0.25">
      <c r="M2018" s="135"/>
    </row>
    <row r="2019" spans="13:13" x14ac:dyDescent="0.25">
      <c r="M2019" s="135"/>
    </row>
    <row r="2020" spans="13:13" x14ac:dyDescent="0.25">
      <c r="M2020" s="135"/>
    </row>
    <row r="2021" spans="13:13" x14ac:dyDescent="0.25">
      <c r="M2021" s="135"/>
    </row>
    <row r="2022" spans="13:13" x14ac:dyDescent="0.25">
      <c r="M2022" s="135"/>
    </row>
    <row r="2023" spans="13:13" x14ac:dyDescent="0.25">
      <c r="M2023" s="135"/>
    </row>
    <row r="2024" spans="13:13" x14ac:dyDescent="0.25">
      <c r="M2024" s="135"/>
    </row>
    <row r="2025" spans="13:13" x14ac:dyDescent="0.25">
      <c r="M2025" s="135"/>
    </row>
    <row r="2026" spans="13:13" x14ac:dyDescent="0.25">
      <c r="M2026" s="135"/>
    </row>
    <row r="2027" spans="13:13" x14ac:dyDescent="0.25">
      <c r="M2027" s="135"/>
    </row>
    <row r="2028" spans="13:13" x14ac:dyDescent="0.25">
      <c r="M2028" s="135"/>
    </row>
    <row r="2029" spans="13:13" x14ac:dyDescent="0.25">
      <c r="M2029" s="135"/>
    </row>
    <row r="2030" spans="13:13" x14ac:dyDescent="0.25">
      <c r="M2030" s="135"/>
    </row>
    <row r="2031" spans="13:13" x14ac:dyDescent="0.25">
      <c r="M2031" s="135"/>
    </row>
    <row r="2032" spans="13:13" x14ac:dyDescent="0.25">
      <c r="M2032" s="135"/>
    </row>
    <row r="2033" spans="13:13" x14ac:dyDescent="0.25">
      <c r="M2033" s="135"/>
    </row>
    <row r="2034" spans="13:13" x14ac:dyDescent="0.25">
      <c r="M2034" s="135"/>
    </row>
    <row r="2035" spans="13:13" x14ac:dyDescent="0.25">
      <c r="M2035" s="135"/>
    </row>
    <row r="2036" spans="13:13" x14ac:dyDescent="0.25">
      <c r="M2036" s="135"/>
    </row>
    <row r="2037" spans="13:13" x14ac:dyDescent="0.25">
      <c r="M2037" s="135"/>
    </row>
    <row r="2038" spans="13:13" x14ac:dyDescent="0.25">
      <c r="M2038" s="135"/>
    </row>
    <row r="2039" spans="13:13" x14ac:dyDescent="0.25">
      <c r="M2039" s="135"/>
    </row>
    <row r="2040" spans="13:13" x14ac:dyDescent="0.25">
      <c r="M2040" s="135"/>
    </row>
    <row r="2041" spans="13:13" x14ac:dyDescent="0.25">
      <c r="M2041" s="135"/>
    </row>
    <row r="2042" spans="13:13" x14ac:dyDescent="0.25">
      <c r="M2042" s="135"/>
    </row>
    <row r="2043" spans="13:13" x14ac:dyDescent="0.25">
      <c r="M2043" s="135"/>
    </row>
    <row r="2044" spans="13:13" x14ac:dyDescent="0.25">
      <c r="M2044" s="135"/>
    </row>
    <row r="2045" spans="13:13" x14ac:dyDescent="0.25">
      <c r="M2045" s="135"/>
    </row>
    <row r="2046" spans="13:13" x14ac:dyDescent="0.25">
      <c r="M2046" s="135"/>
    </row>
    <row r="2047" spans="13:13" x14ac:dyDescent="0.25">
      <c r="M2047" s="135"/>
    </row>
    <row r="2048" spans="13:13" x14ac:dyDescent="0.25">
      <c r="M2048" s="135"/>
    </row>
    <row r="2049" spans="13:13" x14ac:dyDescent="0.25">
      <c r="M2049" s="135"/>
    </row>
    <row r="2050" spans="13:13" x14ac:dyDescent="0.25">
      <c r="M2050" s="135"/>
    </row>
    <row r="2051" spans="13:13" x14ac:dyDescent="0.25">
      <c r="M2051" s="135"/>
    </row>
    <row r="2052" spans="13:13" x14ac:dyDescent="0.25">
      <c r="M2052" s="135"/>
    </row>
    <row r="2053" spans="13:13" x14ac:dyDescent="0.25">
      <c r="M2053" s="135"/>
    </row>
    <row r="2054" spans="13:13" x14ac:dyDescent="0.25">
      <c r="M2054" s="135"/>
    </row>
    <row r="2055" spans="13:13" x14ac:dyDescent="0.25">
      <c r="M2055" s="135"/>
    </row>
    <row r="2056" spans="13:13" x14ac:dyDescent="0.25">
      <c r="M2056" s="135"/>
    </row>
    <row r="2057" spans="13:13" x14ac:dyDescent="0.25">
      <c r="M2057" s="135"/>
    </row>
    <row r="2058" spans="13:13" x14ac:dyDescent="0.25">
      <c r="M2058" s="135"/>
    </row>
    <row r="2059" spans="13:13" x14ac:dyDescent="0.25">
      <c r="M2059" s="135"/>
    </row>
    <row r="2060" spans="13:13" x14ac:dyDescent="0.25">
      <c r="M2060" s="135"/>
    </row>
    <row r="2061" spans="13:13" x14ac:dyDescent="0.25">
      <c r="M2061" s="135"/>
    </row>
    <row r="2062" spans="13:13" x14ac:dyDescent="0.25">
      <c r="M2062" s="135"/>
    </row>
    <row r="2063" spans="13:13" x14ac:dyDescent="0.25">
      <c r="M2063" s="135"/>
    </row>
    <row r="2064" spans="13:13" x14ac:dyDescent="0.25">
      <c r="M2064" s="135"/>
    </row>
    <row r="2065" spans="13:13" x14ac:dyDescent="0.25">
      <c r="M2065" s="135"/>
    </row>
    <row r="2066" spans="13:13" x14ac:dyDescent="0.25">
      <c r="M2066" s="135"/>
    </row>
    <row r="2067" spans="13:13" x14ac:dyDescent="0.25">
      <c r="M2067" s="135"/>
    </row>
    <row r="2068" spans="13:13" x14ac:dyDescent="0.25">
      <c r="M2068" s="135"/>
    </row>
    <row r="2069" spans="13:13" x14ac:dyDescent="0.25">
      <c r="M2069" s="135"/>
    </row>
    <row r="2070" spans="13:13" x14ac:dyDescent="0.25">
      <c r="M2070" s="135"/>
    </row>
    <row r="2071" spans="13:13" x14ac:dyDescent="0.25">
      <c r="M2071" s="135"/>
    </row>
    <row r="2072" spans="13:13" x14ac:dyDescent="0.25">
      <c r="M2072" s="135"/>
    </row>
    <row r="2073" spans="13:13" x14ac:dyDescent="0.25">
      <c r="M2073" s="135"/>
    </row>
    <row r="2074" spans="13:13" x14ac:dyDescent="0.25">
      <c r="M2074" s="135"/>
    </row>
    <row r="2075" spans="13:13" x14ac:dyDescent="0.25">
      <c r="M2075" s="135"/>
    </row>
    <row r="2076" spans="13:13" x14ac:dyDescent="0.25">
      <c r="M2076" s="135"/>
    </row>
    <row r="2077" spans="13:13" x14ac:dyDescent="0.25">
      <c r="M2077" s="135"/>
    </row>
    <row r="2078" spans="13:13" x14ac:dyDescent="0.25">
      <c r="M2078" s="135"/>
    </row>
    <row r="2079" spans="13:13" x14ac:dyDescent="0.25">
      <c r="M2079" s="135"/>
    </row>
    <row r="2080" spans="13:13" x14ac:dyDescent="0.25">
      <c r="M2080" s="135"/>
    </row>
    <row r="2081" spans="13:13" x14ac:dyDescent="0.25">
      <c r="M2081" s="135"/>
    </row>
    <row r="2082" spans="13:13" x14ac:dyDescent="0.25">
      <c r="M2082" s="135"/>
    </row>
    <row r="2083" spans="13:13" x14ac:dyDescent="0.25">
      <c r="M2083" s="135"/>
    </row>
    <row r="2084" spans="13:13" x14ac:dyDescent="0.25">
      <c r="M2084" s="135"/>
    </row>
    <row r="2085" spans="13:13" x14ac:dyDescent="0.25">
      <c r="M2085" s="135"/>
    </row>
    <row r="2086" spans="13:13" x14ac:dyDescent="0.25">
      <c r="M2086" s="135"/>
    </row>
    <row r="2087" spans="13:13" x14ac:dyDescent="0.25">
      <c r="M2087" s="135"/>
    </row>
    <row r="2088" spans="13:13" x14ac:dyDescent="0.25">
      <c r="M2088" s="135"/>
    </row>
    <row r="2089" spans="13:13" x14ac:dyDescent="0.25">
      <c r="M2089" s="135"/>
    </row>
    <row r="2090" spans="13:13" x14ac:dyDescent="0.25">
      <c r="M2090" s="135"/>
    </row>
    <row r="2091" spans="13:13" x14ac:dyDescent="0.25">
      <c r="M2091" s="135"/>
    </row>
    <row r="2092" spans="13:13" x14ac:dyDescent="0.25">
      <c r="M2092" s="135"/>
    </row>
    <row r="2093" spans="13:13" x14ac:dyDescent="0.25">
      <c r="M2093" s="135"/>
    </row>
    <row r="2094" spans="13:13" x14ac:dyDescent="0.25">
      <c r="M2094" s="135"/>
    </row>
    <row r="2095" spans="13:13" x14ac:dyDescent="0.25">
      <c r="M2095" s="135"/>
    </row>
    <row r="2096" spans="13:13" x14ac:dyDescent="0.25">
      <c r="M2096" s="135"/>
    </row>
    <row r="2097" spans="13:13" x14ac:dyDescent="0.25">
      <c r="M2097" s="135"/>
    </row>
    <row r="2098" spans="13:13" x14ac:dyDescent="0.25">
      <c r="M2098" s="135"/>
    </row>
    <row r="2099" spans="13:13" x14ac:dyDescent="0.25">
      <c r="M2099" s="135"/>
    </row>
    <row r="2100" spans="13:13" x14ac:dyDescent="0.25">
      <c r="M2100" s="135"/>
    </row>
    <row r="2101" spans="13:13" x14ac:dyDescent="0.25">
      <c r="M2101" s="135"/>
    </row>
    <row r="2102" spans="13:13" x14ac:dyDescent="0.25">
      <c r="M2102" s="135"/>
    </row>
    <row r="2103" spans="13:13" x14ac:dyDescent="0.25">
      <c r="M2103" s="135"/>
    </row>
    <row r="2104" spans="13:13" x14ac:dyDescent="0.25">
      <c r="M2104" s="135"/>
    </row>
    <row r="2105" spans="13:13" x14ac:dyDescent="0.25">
      <c r="M2105" s="135"/>
    </row>
    <row r="2106" spans="13:13" x14ac:dyDescent="0.25">
      <c r="M2106" s="135"/>
    </row>
    <row r="2107" spans="13:13" x14ac:dyDescent="0.25">
      <c r="M2107" s="135"/>
    </row>
    <row r="2108" spans="13:13" x14ac:dyDescent="0.25">
      <c r="M2108" s="135"/>
    </row>
    <row r="2109" spans="13:13" x14ac:dyDescent="0.25">
      <c r="M2109" s="135"/>
    </row>
    <row r="2110" spans="13:13" x14ac:dyDescent="0.25">
      <c r="M2110" s="135"/>
    </row>
    <row r="2111" spans="13:13" x14ac:dyDescent="0.25">
      <c r="M2111" s="135"/>
    </row>
    <row r="2112" spans="13:13" x14ac:dyDescent="0.25">
      <c r="M2112" s="135"/>
    </row>
    <row r="2113" spans="13:13" x14ac:dyDescent="0.25">
      <c r="M2113" s="135"/>
    </row>
    <row r="2114" spans="13:13" x14ac:dyDescent="0.25">
      <c r="M2114" s="135"/>
    </row>
    <row r="2115" spans="13:13" x14ac:dyDescent="0.25">
      <c r="M2115" s="135"/>
    </row>
    <row r="2116" spans="13:13" x14ac:dyDescent="0.25">
      <c r="M2116" s="135"/>
    </row>
    <row r="2117" spans="13:13" x14ac:dyDescent="0.25">
      <c r="M2117" s="135"/>
    </row>
    <row r="2118" spans="13:13" x14ac:dyDescent="0.25">
      <c r="M2118" s="135"/>
    </row>
    <row r="2119" spans="13:13" x14ac:dyDescent="0.25">
      <c r="M2119" s="135"/>
    </row>
    <row r="2120" spans="13:13" x14ac:dyDescent="0.25">
      <c r="M2120" s="135"/>
    </row>
    <row r="2121" spans="13:13" x14ac:dyDescent="0.25">
      <c r="M2121" s="135"/>
    </row>
    <row r="2122" spans="13:13" x14ac:dyDescent="0.25">
      <c r="M2122" s="135"/>
    </row>
    <row r="2123" spans="13:13" x14ac:dyDescent="0.25">
      <c r="M2123" s="135"/>
    </row>
    <row r="2124" spans="13:13" x14ac:dyDescent="0.25">
      <c r="M2124" s="135"/>
    </row>
    <row r="2125" spans="13:13" x14ac:dyDescent="0.25">
      <c r="M2125" s="135"/>
    </row>
    <row r="2126" spans="13:13" x14ac:dyDescent="0.25">
      <c r="M2126" s="135"/>
    </row>
    <row r="2127" spans="13:13" x14ac:dyDescent="0.25">
      <c r="M2127" s="135"/>
    </row>
    <row r="2128" spans="13:13" x14ac:dyDescent="0.25">
      <c r="M2128" s="135"/>
    </row>
    <row r="2129" spans="13:13" x14ac:dyDescent="0.25">
      <c r="M2129" s="135"/>
    </row>
    <row r="2130" spans="13:13" x14ac:dyDescent="0.25">
      <c r="M2130" s="135"/>
    </row>
    <row r="2131" spans="13:13" x14ac:dyDescent="0.25">
      <c r="M2131" s="135"/>
    </row>
    <row r="2132" spans="13:13" x14ac:dyDescent="0.25">
      <c r="M2132" s="135"/>
    </row>
    <row r="2133" spans="13:13" x14ac:dyDescent="0.25">
      <c r="M2133" s="135"/>
    </row>
    <row r="2134" spans="13:13" x14ac:dyDescent="0.25">
      <c r="M2134" s="135"/>
    </row>
    <row r="2135" spans="13:13" x14ac:dyDescent="0.25">
      <c r="M2135" s="135"/>
    </row>
    <row r="2136" spans="13:13" x14ac:dyDescent="0.25">
      <c r="M2136" s="135"/>
    </row>
    <row r="2137" spans="13:13" x14ac:dyDescent="0.25">
      <c r="M2137" s="135"/>
    </row>
    <row r="2138" spans="13:13" x14ac:dyDescent="0.25">
      <c r="M2138" s="135"/>
    </row>
    <row r="2139" spans="13:13" x14ac:dyDescent="0.25">
      <c r="M2139" s="135"/>
    </row>
    <row r="2140" spans="13:13" x14ac:dyDescent="0.25">
      <c r="M2140" s="135"/>
    </row>
    <row r="2141" spans="13:13" x14ac:dyDescent="0.25">
      <c r="M2141" s="135"/>
    </row>
    <row r="2142" spans="13:13" x14ac:dyDescent="0.25">
      <c r="M2142" s="135"/>
    </row>
    <row r="2143" spans="13:13" x14ac:dyDescent="0.25">
      <c r="M2143" s="135"/>
    </row>
    <row r="2144" spans="13:13" x14ac:dyDescent="0.25">
      <c r="M2144" s="135"/>
    </row>
    <row r="2145" spans="13:13" x14ac:dyDescent="0.25">
      <c r="M2145" s="135"/>
    </row>
    <row r="2146" spans="13:13" x14ac:dyDescent="0.25">
      <c r="M2146" s="135"/>
    </row>
    <row r="2147" spans="13:13" x14ac:dyDescent="0.25">
      <c r="M2147" s="135"/>
    </row>
    <row r="2148" spans="13:13" x14ac:dyDescent="0.25">
      <c r="M2148" s="135"/>
    </row>
    <row r="2149" spans="13:13" x14ac:dyDescent="0.25">
      <c r="M2149" s="135"/>
    </row>
    <row r="2150" spans="13:13" x14ac:dyDescent="0.25">
      <c r="M2150" s="135"/>
    </row>
    <row r="2151" spans="13:13" x14ac:dyDescent="0.25">
      <c r="M2151" s="135"/>
    </row>
    <row r="2152" spans="13:13" x14ac:dyDescent="0.25">
      <c r="M2152" s="135"/>
    </row>
    <row r="2153" spans="13:13" x14ac:dyDescent="0.25">
      <c r="M2153" s="135"/>
    </row>
    <row r="2154" spans="13:13" x14ac:dyDescent="0.25">
      <c r="M2154" s="135"/>
    </row>
    <row r="2155" spans="13:13" x14ac:dyDescent="0.25">
      <c r="M2155" s="135"/>
    </row>
    <row r="2156" spans="13:13" x14ac:dyDescent="0.25">
      <c r="M2156" s="135"/>
    </row>
    <row r="2157" spans="13:13" x14ac:dyDescent="0.25">
      <c r="M2157" s="135"/>
    </row>
    <row r="2158" spans="13:13" x14ac:dyDescent="0.25">
      <c r="M2158" s="135"/>
    </row>
    <row r="2159" spans="13:13" x14ac:dyDescent="0.25">
      <c r="M2159" s="135"/>
    </row>
    <row r="2160" spans="13:13" x14ac:dyDescent="0.25">
      <c r="M2160" s="135"/>
    </row>
    <row r="2161" spans="13:13" x14ac:dyDescent="0.25">
      <c r="M2161" s="135"/>
    </row>
    <row r="2162" spans="13:13" x14ac:dyDescent="0.25">
      <c r="M2162" s="135"/>
    </row>
    <row r="2163" spans="13:13" x14ac:dyDescent="0.25">
      <c r="M2163" s="135"/>
    </row>
    <row r="2164" spans="13:13" x14ac:dyDescent="0.25">
      <c r="M2164" s="135"/>
    </row>
    <row r="2165" spans="13:13" x14ac:dyDescent="0.25">
      <c r="M2165" s="135"/>
    </row>
    <row r="2166" spans="13:13" x14ac:dyDescent="0.25">
      <c r="M2166" s="135"/>
    </row>
    <row r="2167" spans="13:13" x14ac:dyDescent="0.25">
      <c r="M2167" s="135"/>
    </row>
    <row r="2168" spans="13:13" x14ac:dyDescent="0.25">
      <c r="M2168" s="135"/>
    </row>
    <row r="2169" spans="13:13" x14ac:dyDescent="0.25">
      <c r="M2169" s="135"/>
    </row>
    <row r="2170" spans="13:13" x14ac:dyDescent="0.25">
      <c r="M2170" s="135"/>
    </row>
    <row r="2171" spans="13:13" x14ac:dyDescent="0.25">
      <c r="M2171" s="135"/>
    </row>
    <row r="2172" spans="13:13" x14ac:dyDescent="0.25">
      <c r="M2172" s="135"/>
    </row>
    <row r="2173" spans="13:13" x14ac:dyDescent="0.25">
      <c r="M2173" s="135"/>
    </row>
    <row r="2174" spans="13:13" x14ac:dyDescent="0.25">
      <c r="M2174" s="135"/>
    </row>
    <row r="2175" spans="13:13" x14ac:dyDescent="0.25">
      <c r="M2175" s="135"/>
    </row>
    <row r="2176" spans="13:13" x14ac:dyDescent="0.25">
      <c r="M2176" s="135"/>
    </row>
    <row r="2177" spans="13:13" x14ac:dyDescent="0.25">
      <c r="M2177" s="135"/>
    </row>
    <row r="2178" spans="13:13" x14ac:dyDescent="0.25">
      <c r="M2178" s="135"/>
    </row>
    <row r="2179" spans="13:13" x14ac:dyDescent="0.25">
      <c r="M2179" s="135"/>
    </row>
    <row r="2180" spans="13:13" x14ac:dyDescent="0.25">
      <c r="M2180" s="135"/>
    </row>
    <row r="2181" spans="13:13" x14ac:dyDescent="0.25">
      <c r="M2181" s="135"/>
    </row>
    <row r="2182" spans="13:13" x14ac:dyDescent="0.25">
      <c r="M2182" s="135"/>
    </row>
    <row r="2183" spans="13:13" x14ac:dyDescent="0.25">
      <c r="M2183" s="135"/>
    </row>
    <row r="2184" spans="13:13" x14ac:dyDescent="0.25">
      <c r="M2184" s="135"/>
    </row>
    <row r="2185" spans="13:13" x14ac:dyDescent="0.25">
      <c r="M2185" s="135"/>
    </row>
    <row r="2186" spans="13:13" x14ac:dyDescent="0.25">
      <c r="M2186" s="135"/>
    </row>
    <row r="2187" spans="13:13" x14ac:dyDescent="0.25">
      <c r="M2187" s="135"/>
    </row>
    <row r="2188" spans="13:13" x14ac:dyDescent="0.25">
      <c r="M2188" s="135"/>
    </row>
    <row r="2189" spans="13:13" x14ac:dyDescent="0.25">
      <c r="M2189" s="135"/>
    </row>
    <row r="2190" spans="13:13" x14ac:dyDescent="0.25">
      <c r="M2190" s="135"/>
    </row>
    <row r="2191" spans="13:13" x14ac:dyDescent="0.25">
      <c r="M2191" s="135"/>
    </row>
    <row r="2192" spans="13:13" x14ac:dyDescent="0.25">
      <c r="M2192" s="135"/>
    </row>
    <row r="2193" spans="13:13" x14ac:dyDescent="0.25">
      <c r="M2193" s="135"/>
    </row>
    <row r="2194" spans="13:13" x14ac:dyDescent="0.25">
      <c r="M2194" s="135"/>
    </row>
    <row r="2195" spans="13:13" x14ac:dyDescent="0.25">
      <c r="M2195" s="135"/>
    </row>
    <row r="2196" spans="13:13" x14ac:dyDescent="0.25">
      <c r="M2196" s="135"/>
    </row>
    <row r="2197" spans="13:13" x14ac:dyDescent="0.25">
      <c r="M2197" s="135"/>
    </row>
    <row r="2198" spans="13:13" x14ac:dyDescent="0.25">
      <c r="M2198" s="135"/>
    </row>
    <row r="2199" spans="13:13" x14ac:dyDescent="0.25">
      <c r="M2199" s="135"/>
    </row>
    <row r="2200" spans="13:13" x14ac:dyDescent="0.25">
      <c r="M2200" s="135"/>
    </row>
    <row r="2201" spans="13:13" x14ac:dyDescent="0.25">
      <c r="M2201" s="135"/>
    </row>
    <row r="2202" spans="13:13" x14ac:dyDescent="0.25">
      <c r="M2202" s="135"/>
    </row>
    <row r="2203" spans="13:13" x14ac:dyDescent="0.25">
      <c r="M2203" s="135"/>
    </row>
    <row r="2204" spans="13:13" x14ac:dyDescent="0.25">
      <c r="M2204" s="135"/>
    </row>
    <row r="2205" spans="13:13" x14ac:dyDescent="0.25">
      <c r="M2205" s="135"/>
    </row>
    <row r="2206" spans="13:13" x14ac:dyDescent="0.25">
      <c r="M2206" s="135"/>
    </row>
    <row r="2207" spans="13:13" x14ac:dyDescent="0.25">
      <c r="M2207" s="135"/>
    </row>
    <row r="2208" spans="13:13" x14ac:dyDescent="0.25">
      <c r="M2208" s="135"/>
    </row>
    <row r="2209" spans="13:13" x14ac:dyDescent="0.25">
      <c r="M2209" s="135"/>
    </row>
    <row r="2210" spans="13:13" x14ac:dyDescent="0.25">
      <c r="M2210" s="135"/>
    </row>
    <row r="2211" spans="13:13" x14ac:dyDescent="0.25">
      <c r="M2211" s="135"/>
    </row>
    <row r="2212" spans="13:13" x14ac:dyDescent="0.25">
      <c r="M2212" s="135"/>
    </row>
    <row r="2213" spans="13:13" x14ac:dyDescent="0.25">
      <c r="M2213" s="135"/>
    </row>
    <row r="2214" spans="13:13" x14ac:dyDescent="0.25">
      <c r="M2214" s="135"/>
    </row>
    <row r="2215" spans="13:13" x14ac:dyDescent="0.25">
      <c r="M2215" s="135"/>
    </row>
    <row r="2216" spans="13:13" x14ac:dyDescent="0.25">
      <c r="M2216" s="135"/>
    </row>
    <row r="2217" spans="13:13" x14ac:dyDescent="0.25">
      <c r="M2217" s="135"/>
    </row>
    <row r="2218" spans="13:13" x14ac:dyDescent="0.25">
      <c r="M2218" s="135"/>
    </row>
    <row r="2219" spans="13:13" x14ac:dyDescent="0.25">
      <c r="M2219" s="135"/>
    </row>
    <row r="2220" spans="13:13" x14ac:dyDescent="0.25">
      <c r="M2220" s="135"/>
    </row>
    <row r="2221" spans="13:13" x14ac:dyDescent="0.25">
      <c r="M2221" s="135"/>
    </row>
    <row r="2222" spans="13:13" x14ac:dyDescent="0.25">
      <c r="M2222" s="135"/>
    </row>
    <row r="2223" spans="13:13" x14ac:dyDescent="0.25">
      <c r="M2223" s="135"/>
    </row>
    <row r="2224" spans="13:13" x14ac:dyDescent="0.25">
      <c r="M2224" s="135"/>
    </row>
    <row r="2225" spans="13:13" x14ac:dyDescent="0.25">
      <c r="M2225" s="135"/>
    </row>
    <row r="2226" spans="13:13" x14ac:dyDescent="0.25">
      <c r="M2226" s="135"/>
    </row>
    <row r="2227" spans="13:13" x14ac:dyDescent="0.25">
      <c r="M2227" s="135"/>
    </row>
    <row r="2228" spans="13:13" x14ac:dyDescent="0.25">
      <c r="M2228" s="135"/>
    </row>
    <row r="2229" spans="13:13" x14ac:dyDescent="0.25">
      <c r="M2229" s="135"/>
    </row>
    <row r="2230" spans="13:13" x14ac:dyDescent="0.25">
      <c r="M2230" s="135"/>
    </row>
    <row r="2231" spans="13:13" x14ac:dyDescent="0.25">
      <c r="M2231" s="135"/>
    </row>
    <row r="2232" spans="13:13" x14ac:dyDescent="0.25">
      <c r="M2232" s="135"/>
    </row>
    <row r="2233" spans="13:13" x14ac:dyDescent="0.25">
      <c r="M2233" s="135"/>
    </row>
    <row r="2234" spans="13:13" x14ac:dyDescent="0.25">
      <c r="M2234" s="135"/>
    </row>
    <row r="2235" spans="13:13" x14ac:dyDescent="0.25">
      <c r="M2235" s="135"/>
    </row>
    <row r="2236" spans="13:13" x14ac:dyDescent="0.25">
      <c r="M2236" s="135"/>
    </row>
    <row r="2237" spans="13:13" x14ac:dyDescent="0.25">
      <c r="M2237" s="135"/>
    </row>
    <row r="2238" spans="13:13" x14ac:dyDescent="0.25">
      <c r="M2238" s="135"/>
    </row>
    <row r="2239" spans="13:13" x14ac:dyDescent="0.25">
      <c r="M2239" s="135"/>
    </row>
    <row r="2240" spans="13:13" x14ac:dyDescent="0.25">
      <c r="M2240" s="135"/>
    </row>
    <row r="2241" spans="13:13" x14ac:dyDescent="0.25">
      <c r="M2241" s="135"/>
    </row>
    <row r="2242" spans="13:13" x14ac:dyDescent="0.25">
      <c r="M2242" s="135"/>
    </row>
    <row r="2243" spans="13:13" x14ac:dyDescent="0.25">
      <c r="M2243" s="135"/>
    </row>
    <row r="2244" spans="13:13" x14ac:dyDescent="0.25">
      <c r="M2244" s="135"/>
    </row>
    <row r="2245" spans="13:13" x14ac:dyDescent="0.25">
      <c r="M2245" s="135"/>
    </row>
    <row r="2246" spans="13:13" x14ac:dyDescent="0.25">
      <c r="M2246" s="135"/>
    </row>
    <row r="2247" spans="13:13" x14ac:dyDescent="0.25">
      <c r="M2247" s="135"/>
    </row>
    <row r="2248" spans="13:13" x14ac:dyDescent="0.25">
      <c r="M2248" s="135"/>
    </row>
    <row r="2249" spans="13:13" x14ac:dyDescent="0.25">
      <c r="M2249" s="135"/>
    </row>
    <row r="2250" spans="13:13" x14ac:dyDescent="0.25">
      <c r="M2250" s="135"/>
    </row>
    <row r="2251" spans="13:13" x14ac:dyDescent="0.25">
      <c r="M2251" s="135"/>
    </row>
    <row r="2252" spans="13:13" x14ac:dyDescent="0.25">
      <c r="M2252" s="135"/>
    </row>
    <row r="2253" spans="13:13" x14ac:dyDescent="0.25">
      <c r="M2253" s="135"/>
    </row>
    <row r="2254" spans="13:13" x14ac:dyDescent="0.25">
      <c r="M2254" s="135"/>
    </row>
    <row r="2255" spans="13:13" x14ac:dyDescent="0.25">
      <c r="M2255" s="135"/>
    </row>
    <row r="2256" spans="13:13" x14ac:dyDescent="0.25">
      <c r="M2256" s="135"/>
    </row>
    <row r="2257" spans="13:13" x14ac:dyDescent="0.25">
      <c r="M2257" s="135"/>
    </row>
    <row r="2258" spans="13:13" x14ac:dyDescent="0.25">
      <c r="M2258" s="135"/>
    </row>
    <row r="2259" spans="13:13" x14ac:dyDescent="0.25">
      <c r="M2259" s="135"/>
    </row>
    <row r="2260" spans="13:13" x14ac:dyDescent="0.25">
      <c r="M2260" s="135"/>
    </row>
    <row r="2261" spans="13:13" x14ac:dyDescent="0.25">
      <c r="M2261" s="135"/>
    </row>
    <row r="2262" spans="13:13" x14ac:dyDescent="0.25">
      <c r="M2262" s="135"/>
    </row>
    <row r="2263" spans="13:13" x14ac:dyDescent="0.25">
      <c r="M2263" s="135"/>
    </row>
    <row r="2264" spans="13:13" x14ac:dyDescent="0.25">
      <c r="M2264" s="135"/>
    </row>
    <row r="2265" spans="13:13" x14ac:dyDescent="0.25">
      <c r="M2265" s="135"/>
    </row>
    <row r="2266" spans="13:13" x14ac:dyDescent="0.25">
      <c r="M2266" s="135"/>
    </row>
    <row r="2267" spans="13:13" x14ac:dyDescent="0.25">
      <c r="M2267" s="135"/>
    </row>
    <row r="2268" spans="13:13" x14ac:dyDescent="0.25">
      <c r="M2268" s="135"/>
    </row>
    <row r="2269" spans="13:13" x14ac:dyDescent="0.25">
      <c r="M2269" s="135"/>
    </row>
    <row r="2270" spans="13:13" x14ac:dyDescent="0.25">
      <c r="M2270" s="135"/>
    </row>
    <row r="2271" spans="13:13" x14ac:dyDescent="0.25">
      <c r="M2271" s="135"/>
    </row>
    <row r="2272" spans="13:13" x14ac:dyDescent="0.25">
      <c r="M2272" s="135"/>
    </row>
    <row r="2273" spans="13:13" x14ac:dyDescent="0.25">
      <c r="M2273" s="135"/>
    </row>
    <row r="2274" spans="13:13" x14ac:dyDescent="0.25">
      <c r="M2274" s="38"/>
    </row>
    <row r="1048432" spans="13:23" ht="12.75" x14ac:dyDescent="0.25">
      <c r="M1048432" s="37"/>
      <c r="V1048432" s="77" t="s">
        <v>46</v>
      </c>
      <c r="W1048432" s="77" t="s">
        <v>47</v>
      </c>
    </row>
    <row r="1048443" spans="6:13" ht="12.75" x14ac:dyDescent="0.25">
      <c r="F1048443" s="12"/>
      <c r="M1048443" s="37"/>
    </row>
  </sheetData>
  <autoFilter ref="A1:X117">
    <filterColumn colId="17">
      <filters>
        <filter val="Cumplido"/>
      </filters>
    </filterColumn>
  </autoFilter>
  <hyperlinks>
    <hyperlink ref="M3" r:id="rId1" location="2" display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 - 2"/>
    <hyperlink ref="M4" r:id="rId2" location="2" display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 - 2"/>
    <hyperlink ref="M5" r:id="rId3" location="2" display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 - 2"/>
    <hyperlink ref="M6" r:id="rId4" location="2" display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 - 2"/>
    <hyperlink ref="M7" r:id="rId5" location="2" display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 - 2"/>
    <hyperlink ref="M8" r:id="rId6" location="2" display="http://40.75.99.166/orfeo3/busqueda/busquedaPiloto.php?PHPSESSID=u1qsrltatfebmdb1tle2ggmdf5&amp;FormName=Search&amp;FormAction=search&amp;s_RADI_NUME_RADI=&amp;s_DOCTO=&amp;s_SGD_EXP_SUBEXPEDIENTE=&amp;s_solo_nomb=All&amp;s_RADI_NOMB=&amp;s_entrada=2&amp;s_desde_dia=1&amp;s_desde_mes=1&amp;s_desde_ano=2021&amp;s_hasta_dia=31&amp;s_hasta_mes=1&amp;s_hasta_ano=2021&amp;s_TDOC_CODI=9999&amp;s_RADI_DEPE_ACTU=&amp;Busqueda=B%C3%BAsqueda - 2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opLeftCell="A127" zoomScaleNormal="100" workbookViewId="0">
      <selection activeCell="A147" sqref="A147:C153"/>
    </sheetView>
  </sheetViews>
  <sheetFormatPr baseColWidth="10" defaultRowHeight="15" x14ac:dyDescent="0.25"/>
  <cols>
    <col min="1" max="1" width="48.28515625" style="88" bestFit="1" customWidth="1"/>
    <col min="2" max="2" width="24.5703125" style="88" customWidth="1"/>
    <col min="3" max="3" width="15.28515625" style="88" customWidth="1"/>
    <col min="4" max="16384" width="11.42578125" style="88"/>
  </cols>
  <sheetData>
    <row r="1" spans="1:3" s="87" customFormat="1" x14ac:dyDescent="0.25">
      <c r="A1" s="89" t="s">
        <v>590</v>
      </c>
      <c r="B1" s="93" t="s">
        <v>591</v>
      </c>
      <c r="C1" s="112" t="s">
        <v>608</v>
      </c>
    </row>
    <row r="2" spans="1:3" x14ac:dyDescent="0.25">
      <c r="A2" s="94" t="s">
        <v>587</v>
      </c>
      <c r="B2" s="95">
        <v>13</v>
      </c>
      <c r="C2" s="117">
        <f>13/116</f>
        <v>0.11206896551724138</v>
      </c>
    </row>
    <row r="3" spans="1:3" x14ac:dyDescent="0.25">
      <c r="A3" s="94" t="s">
        <v>588</v>
      </c>
      <c r="B3" s="95">
        <v>103</v>
      </c>
      <c r="C3" s="117">
        <f>103/116</f>
        <v>0.88793103448275867</v>
      </c>
    </row>
    <row r="4" spans="1:3" ht="15.75" thickBot="1" x14ac:dyDescent="0.3">
      <c r="A4" s="96" t="s">
        <v>589</v>
      </c>
      <c r="B4" s="97">
        <v>116</v>
      </c>
      <c r="C4" s="118">
        <f>SUM(C2:C3)</f>
        <v>1</v>
      </c>
    </row>
    <row r="13" spans="1:3" ht="15.75" thickBot="1" x14ac:dyDescent="0.3"/>
    <row r="14" spans="1:3" x14ac:dyDescent="0.25">
      <c r="A14" s="89" t="s">
        <v>590</v>
      </c>
      <c r="B14" s="93" t="s">
        <v>593</v>
      </c>
      <c r="C14" s="112" t="s">
        <v>608</v>
      </c>
    </row>
    <row r="15" spans="1:3" x14ac:dyDescent="0.25">
      <c r="A15" s="94" t="s">
        <v>35</v>
      </c>
      <c r="B15" s="98">
        <v>85</v>
      </c>
      <c r="C15" s="117">
        <f>85/116</f>
        <v>0.73275862068965514</v>
      </c>
    </row>
    <row r="16" spans="1:3" x14ac:dyDescent="0.25">
      <c r="A16" s="94" t="s">
        <v>54</v>
      </c>
      <c r="B16" s="98">
        <v>20</v>
      </c>
      <c r="C16" s="117">
        <f>20/116</f>
        <v>0.17241379310344829</v>
      </c>
    </row>
    <row r="17" spans="1:3" x14ac:dyDescent="0.25">
      <c r="A17" s="94" t="s">
        <v>470</v>
      </c>
      <c r="B17" s="98">
        <v>11</v>
      </c>
      <c r="C17" s="117">
        <f>11/116</f>
        <v>9.4827586206896547E-2</v>
      </c>
    </row>
    <row r="18" spans="1:3" ht="15.75" thickBot="1" x14ac:dyDescent="0.3">
      <c r="A18" s="96" t="s">
        <v>589</v>
      </c>
      <c r="B18" s="97">
        <v>116</v>
      </c>
      <c r="C18" s="118">
        <f>SUM(C15:C17)</f>
        <v>1</v>
      </c>
    </row>
    <row r="21" spans="1:3" ht="15.75" thickBot="1" x14ac:dyDescent="0.3"/>
    <row r="22" spans="1:3" x14ac:dyDescent="0.25">
      <c r="A22" s="89" t="s">
        <v>594</v>
      </c>
      <c r="B22" s="93" t="s">
        <v>595</v>
      </c>
      <c r="C22" s="92"/>
    </row>
    <row r="23" spans="1:3" x14ac:dyDescent="0.25">
      <c r="A23" s="99" t="s">
        <v>596</v>
      </c>
      <c r="B23" s="100">
        <v>113</v>
      </c>
      <c r="C23" s="119"/>
    </row>
    <row r="24" spans="1:3" x14ac:dyDescent="0.25">
      <c r="A24" s="99" t="s">
        <v>597</v>
      </c>
      <c r="B24" s="100">
        <v>136</v>
      </c>
      <c r="C24" s="119"/>
    </row>
    <row r="25" spans="1:3" x14ac:dyDescent="0.25">
      <c r="A25" s="99" t="s">
        <v>599</v>
      </c>
      <c r="B25" s="100">
        <v>116</v>
      </c>
      <c r="C25" s="119"/>
    </row>
    <row r="26" spans="1:3" ht="15.75" thickBot="1" x14ac:dyDescent="0.3">
      <c r="A26" s="101" t="s">
        <v>598</v>
      </c>
      <c r="B26" s="102">
        <f>SUM(B23:B25)</f>
        <v>365</v>
      </c>
      <c r="C26" s="92"/>
    </row>
    <row r="29" spans="1:3" ht="15.75" thickBot="1" x14ac:dyDescent="0.3"/>
    <row r="30" spans="1:3" ht="23.25" customHeight="1" x14ac:dyDescent="0.25">
      <c r="A30" s="103" t="s">
        <v>590</v>
      </c>
      <c r="B30" s="104" t="s">
        <v>600</v>
      </c>
      <c r="C30" s="113" t="s">
        <v>608</v>
      </c>
    </row>
    <row r="31" spans="1:3" x14ac:dyDescent="0.25">
      <c r="A31" s="94" t="s">
        <v>32</v>
      </c>
      <c r="B31" s="98">
        <v>14</v>
      </c>
      <c r="C31" s="120">
        <f>14/116</f>
        <v>0.1206896551724138</v>
      </c>
    </row>
    <row r="32" spans="1:3" x14ac:dyDescent="0.25">
      <c r="A32" s="94" t="s">
        <v>58</v>
      </c>
      <c r="B32" s="98">
        <v>2</v>
      </c>
      <c r="C32" s="120">
        <f>2/116</f>
        <v>1.7241379310344827E-2</v>
      </c>
    </row>
    <row r="33" spans="1:3" x14ac:dyDescent="0.25">
      <c r="A33" s="94" t="s">
        <v>109</v>
      </c>
      <c r="B33" s="98">
        <v>3</v>
      </c>
      <c r="C33" s="120">
        <f>3/116</f>
        <v>2.5862068965517241E-2</v>
      </c>
    </row>
    <row r="34" spans="1:3" x14ac:dyDescent="0.25">
      <c r="A34" s="94" t="s">
        <v>81</v>
      </c>
      <c r="B34" s="98">
        <v>3</v>
      </c>
      <c r="C34" s="120">
        <f>3/116</f>
        <v>2.5862068965517241E-2</v>
      </c>
    </row>
    <row r="35" spans="1:3" x14ac:dyDescent="0.25">
      <c r="A35" s="94" t="s">
        <v>92</v>
      </c>
      <c r="B35" s="98">
        <v>30</v>
      </c>
      <c r="C35" s="120">
        <f>30/116</f>
        <v>0.25862068965517243</v>
      </c>
    </row>
    <row r="36" spans="1:3" x14ac:dyDescent="0.25">
      <c r="A36" s="94" t="s">
        <v>42</v>
      </c>
      <c r="B36" s="98">
        <v>19</v>
      </c>
      <c r="C36" s="120">
        <f>19/116</f>
        <v>0.16379310344827586</v>
      </c>
    </row>
    <row r="37" spans="1:3" x14ac:dyDescent="0.25">
      <c r="A37" s="94" t="s">
        <v>101</v>
      </c>
      <c r="B37" s="98">
        <v>30</v>
      </c>
      <c r="C37" s="120">
        <f>30/116</f>
        <v>0.25862068965517243</v>
      </c>
    </row>
    <row r="38" spans="1:3" x14ac:dyDescent="0.25">
      <c r="A38" s="94" t="s">
        <v>261</v>
      </c>
      <c r="B38" s="98">
        <v>4</v>
      </c>
      <c r="C38" s="120">
        <f>4/116</f>
        <v>3.4482758620689655E-2</v>
      </c>
    </row>
    <row r="39" spans="1:3" x14ac:dyDescent="0.25">
      <c r="A39" s="94" t="s">
        <v>198</v>
      </c>
      <c r="B39" s="98">
        <v>3</v>
      </c>
      <c r="C39" s="120">
        <f>3/116</f>
        <v>2.5862068965517241E-2</v>
      </c>
    </row>
    <row r="40" spans="1:3" x14ac:dyDescent="0.25">
      <c r="A40" s="94" t="s">
        <v>231</v>
      </c>
      <c r="B40" s="98">
        <v>1</v>
      </c>
      <c r="C40" s="120">
        <f>1/116</f>
        <v>8.6206896551724137E-3</v>
      </c>
    </row>
    <row r="41" spans="1:3" x14ac:dyDescent="0.25">
      <c r="A41" s="94" t="s">
        <v>66</v>
      </c>
      <c r="B41" s="98">
        <v>7</v>
      </c>
      <c r="C41" s="120">
        <f>7/116</f>
        <v>6.0344827586206899E-2</v>
      </c>
    </row>
    <row r="42" spans="1:3" ht="15.75" thickBot="1" x14ac:dyDescent="0.3">
      <c r="A42" s="101" t="s">
        <v>589</v>
      </c>
      <c r="B42" s="102">
        <v>116</v>
      </c>
      <c r="C42" s="121">
        <f>SUM(C31:C41)</f>
        <v>0.99999999999999978</v>
      </c>
    </row>
    <row r="55" spans="1:3" ht="15.75" thickBot="1" x14ac:dyDescent="0.3"/>
    <row r="56" spans="1:3" ht="30" x14ac:dyDescent="0.25">
      <c r="A56" s="103" t="s">
        <v>590</v>
      </c>
      <c r="B56" s="93" t="s">
        <v>601</v>
      </c>
      <c r="C56" s="122" t="s">
        <v>608</v>
      </c>
    </row>
    <row r="57" spans="1:3" x14ac:dyDescent="0.25">
      <c r="A57" s="94" t="s">
        <v>431</v>
      </c>
      <c r="B57" s="98">
        <v>7</v>
      </c>
      <c r="C57" s="120">
        <f>7/116</f>
        <v>6.0344827586206899E-2</v>
      </c>
    </row>
    <row r="58" spans="1:3" x14ac:dyDescent="0.25">
      <c r="A58" s="94" t="s">
        <v>24</v>
      </c>
      <c r="B58" s="98">
        <v>109</v>
      </c>
      <c r="C58" s="120">
        <f>109/116</f>
        <v>0.93965517241379315</v>
      </c>
    </row>
    <row r="59" spans="1:3" ht="15.75" thickBot="1" x14ac:dyDescent="0.3">
      <c r="A59" s="96" t="s">
        <v>589</v>
      </c>
      <c r="B59" s="97">
        <v>116</v>
      </c>
      <c r="C59" s="118">
        <f>SUM(C57:C58)</f>
        <v>1</v>
      </c>
    </row>
    <row r="70" spans="1:12" ht="15.75" thickBot="1" x14ac:dyDescent="0.3"/>
    <row r="71" spans="1:12" ht="30" x14ac:dyDescent="0.25">
      <c r="A71" s="103" t="s">
        <v>590</v>
      </c>
      <c r="B71" s="93" t="s">
        <v>602</v>
      </c>
      <c r="C71" s="122" t="s">
        <v>608</v>
      </c>
      <c r="D71" s="86"/>
      <c r="E71" s="86"/>
      <c r="F71" s="86"/>
      <c r="G71" s="86"/>
      <c r="H71" s="86"/>
      <c r="I71" s="86"/>
      <c r="J71" s="86"/>
      <c r="K71" s="86"/>
      <c r="L71" s="86"/>
    </row>
    <row r="72" spans="1:12" x14ac:dyDescent="0.25">
      <c r="A72" s="105" t="s">
        <v>50</v>
      </c>
      <c r="B72" s="106">
        <v>37</v>
      </c>
      <c r="C72" s="123">
        <f>37/116</f>
        <v>0.31896551724137934</v>
      </c>
      <c r="D72" s="86"/>
      <c r="E72" s="86"/>
      <c r="F72" s="86"/>
      <c r="G72" s="86"/>
      <c r="H72" s="86"/>
      <c r="I72" s="86"/>
      <c r="J72" s="86"/>
      <c r="K72" s="86"/>
      <c r="L72" s="86"/>
    </row>
    <row r="73" spans="1:12" x14ac:dyDescent="0.25">
      <c r="A73" s="105" t="s">
        <v>258</v>
      </c>
      <c r="B73" s="106">
        <v>7</v>
      </c>
      <c r="C73" s="123">
        <f>7/116</f>
        <v>6.0344827586206899E-2</v>
      </c>
      <c r="D73" s="86"/>
      <c r="E73" s="86"/>
      <c r="F73" s="86"/>
      <c r="G73" s="86"/>
      <c r="H73" s="86"/>
      <c r="I73" s="86"/>
      <c r="J73" s="86"/>
      <c r="K73" s="86"/>
      <c r="L73" s="86"/>
    </row>
    <row r="74" spans="1:12" x14ac:dyDescent="0.25">
      <c r="A74" s="105" t="s">
        <v>39</v>
      </c>
      <c r="B74" s="106">
        <v>22</v>
      </c>
      <c r="C74" s="123">
        <f>22/116</f>
        <v>0.18965517241379309</v>
      </c>
      <c r="D74" s="86"/>
      <c r="E74" s="86"/>
      <c r="F74" s="86"/>
      <c r="G74" s="86"/>
      <c r="H74" s="86"/>
      <c r="I74" s="86"/>
      <c r="J74" s="86"/>
      <c r="K74" s="86"/>
      <c r="L74" s="86"/>
    </row>
    <row r="75" spans="1:12" x14ac:dyDescent="0.25">
      <c r="A75" s="105" t="s">
        <v>435</v>
      </c>
      <c r="B75" s="106">
        <v>19</v>
      </c>
      <c r="C75" s="123">
        <f>19/116</f>
        <v>0.16379310344827586</v>
      </c>
      <c r="D75" s="86"/>
      <c r="E75" s="86"/>
      <c r="F75" s="86"/>
      <c r="G75" s="86"/>
      <c r="H75" s="86"/>
      <c r="I75" s="86"/>
      <c r="J75" s="86"/>
      <c r="K75" s="86"/>
      <c r="L75" s="86"/>
    </row>
    <row r="76" spans="1:12" x14ac:dyDescent="0.25">
      <c r="A76" s="105" t="s">
        <v>28</v>
      </c>
      <c r="B76" s="106">
        <v>31</v>
      </c>
      <c r="C76" s="123">
        <f>31/116</f>
        <v>0.26724137931034481</v>
      </c>
      <c r="D76" s="86"/>
      <c r="E76" s="86"/>
      <c r="F76" s="86"/>
      <c r="G76" s="86"/>
      <c r="H76" s="86"/>
      <c r="I76" s="86"/>
      <c r="J76" s="86"/>
      <c r="K76" s="86"/>
      <c r="L76" s="86"/>
    </row>
    <row r="77" spans="1:12" ht="15.75" thickBot="1" x14ac:dyDescent="0.3">
      <c r="A77" s="96" t="s">
        <v>589</v>
      </c>
      <c r="B77" s="97">
        <v>116</v>
      </c>
      <c r="C77" s="118">
        <f>SUM(C72:C76)</f>
        <v>1</v>
      </c>
      <c r="D77" s="86"/>
      <c r="E77" s="86"/>
      <c r="F77" s="86"/>
      <c r="G77" s="86"/>
      <c r="H77" s="86"/>
      <c r="I77" s="86"/>
      <c r="J77" s="86"/>
      <c r="K77" s="86"/>
      <c r="L77" s="86"/>
    </row>
    <row r="78" spans="1:12" x14ac:dyDescent="0.25">
      <c r="A78" s="86"/>
      <c r="B78" s="86"/>
      <c r="C78" s="90"/>
      <c r="D78" s="86"/>
      <c r="E78" s="86"/>
      <c r="F78" s="86"/>
      <c r="G78" s="86"/>
      <c r="H78" s="86"/>
      <c r="I78" s="86"/>
      <c r="J78" s="86"/>
      <c r="K78" s="86"/>
      <c r="L78" s="86"/>
    </row>
    <row r="79" spans="1:12" x14ac:dyDescent="0.25">
      <c r="A79" s="86"/>
      <c r="B79" s="86"/>
      <c r="C79" s="90"/>
      <c r="D79" s="86"/>
      <c r="E79" s="86"/>
      <c r="F79" s="86"/>
      <c r="G79" s="86"/>
      <c r="H79" s="86"/>
      <c r="I79" s="86"/>
      <c r="J79" s="86"/>
      <c r="K79" s="86"/>
      <c r="L79" s="86"/>
    </row>
    <row r="80" spans="1:12" x14ac:dyDescent="0.25">
      <c r="A80" s="86"/>
      <c r="B80" s="86"/>
      <c r="C80" s="90"/>
      <c r="D80" s="86"/>
      <c r="E80" s="86"/>
      <c r="F80" s="86"/>
      <c r="G80" s="86"/>
      <c r="H80" s="86"/>
      <c r="I80" s="86"/>
      <c r="J80" s="86"/>
      <c r="K80" s="86"/>
      <c r="L80" s="86"/>
    </row>
    <row r="81" spans="1:12" x14ac:dyDescent="0.25">
      <c r="A81" s="86"/>
      <c r="B81" s="86"/>
      <c r="C81" s="90"/>
      <c r="D81" s="86"/>
      <c r="E81" s="86"/>
      <c r="F81" s="86"/>
      <c r="G81" s="86"/>
      <c r="H81" s="86"/>
      <c r="I81" s="86"/>
      <c r="J81" s="86"/>
      <c r="K81" s="86"/>
      <c r="L81" s="86"/>
    </row>
    <row r="82" spans="1:12" x14ac:dyDescent="0.25">
      <c r="A82" s="86"/>
      <c r="B82" s="86"/>
      <c r="C82" s="90"/>
      <c r="D82" s="86"/>
      <c r="E82" s="86"/>
      <c r="F82" s="86"/>
      <c r="G82" s="86"/>
      <c r="H82" s="86"/>
      <c r="I82" s="86"/>
      <c r="J82" s="86"/>
      <c r="K82" s="86"/>
      <c r="L82" s="86"/>
    </row>
    <row r="83" spans="1:12" x14ac:dyDescent="0.25">
      <c r="A83" s="86"/>
      <c r="B83" s="86"/>
      <c r="C83" s="90"/>
      <c r="D83" s="86"/>
      <c r="E83" s="86"/>
      <c r="F83" s="86"/>
      <c r="G83" s="86"/>
      <c r="H83" s="86"/>
      <c r="I83" s="86"/>
      <c r="J83" s="86"/>
      <c r="K83" s="86"/>
      <c r="L83" s="86"/>
    </row>
    <row r="84" spans="1:12" x14ac:dyDescent="0.25">
      <c r="A84" s="86"/>
      <c r="B84" s="86"/>
      <c r="C84" s="90"/>
      <c r="D84" s="86"/>
      <c r="E84" s="86"/>
      <c r="F84" s="86"/>
      <c r="G84" s="86"/>
      <c r="H84" s="86"/>
      <c r="I84" s="86"/>
      <c r="J84" s="86"/>
      <c r="K84" s="86"/>
      <c r="L84" s="86"/>
    </row>
    <row r="85" spans="1:12" x14ac:dyDescent="0.25">
      <c r="A85" s="86"/>
      <c r="B85" s="86"/>
      <c r="C85" s="90"/>
      <c r="D85" s="86"/>
      <c r="E85" s="86"/>
      <c r="F85" s="86"/>
      <c r="G85" s="86"/>
      <c r="H85" s="86"/>
      <c r="I85" s="86"/>
      <c r="J85" s="86"/>
      <c r="K85" s="86"/>
      <c r="L85" s="86"/>
    </row>
    <row r="86" spans="1:12" ht="15.75" thickBot="1" x14ac:dyDescent="0.3">
      <c r="A86" s="86"/>
      <c r="B86" s="86"/>
      <c r="C86" s="90"/>
      <c r="D86" s="86"/>
      <c r="E86" s="86"/>
      <c r="F86" s="86"/>
      <c r="G86" s="86"/>
      <c r="H86" s="86"/>
      <c r="I86" s="86"/>
      <c r="J86" s="86"/>
      <c r="K86" s="86"/>
      <c r="L86" s="86"/>
    </row>
    <row r="87" spans="1:12" x14ac:dyDescent="0.25">
      <c r="A87" s="89" t="s">
        <v>590</v>
      </c>
      <c r="B87" s="124" t="s">
        <v>603</v>
      </c>
      <c r="C87" s="93" t="s">
        <v>608</v>
      </c>
      <c r="D87"/>
      <c r="E87"/>
      <c r="F87"/>
      <c r="G87"/>
      <c r="H87"/>
      <c r="I87"/>
      <c r="J87"/>
      <c r="K87"/>
      <c r="L87"/>
    </row>
    <row r="88" spans="1:12" x14ac:dyDescent="0.25">
      <c r="A88" s="105" t="s">
        <v>112</v>
      </c>
      <c r="B88" s="91">
        <v>11</v>
      </c>
      <c r="C88" s="125">
        <f>11/116</f>
        <v>9.4827586206896547E-2</v>
      </c>
      <c r="D88"/>
      <c r="E88"/>
      <c r="F88"/>
      <c r="G88"/>
      <c r="H88"/>
      <c r="I88"/>
      <c r="J88"/>
      <c r="K88"/>
      <c r="L88"/>
    </row>
    <row r="89" spans="1:12" x14ac:dyDescent="0.25">
      <c r="A89" s="105" t="s">
        <v>438</v>
      </c>
      <c r="B89" s="91">
        <v>4</v>
      </c>
      <c r="C89" s="125">
        <f>4/116</f>
        <v>3.4482758620689655E-2</v>
      </c>
      <c r="D89"/>
      <c r="E89"/>
      <c r="F89"/>
      <c r="G89"/>
      <c r="H89"/>
      <c r="I89"/>
      <c r="J89"/>
      <c r="K89"/>
      <c r="L89"/>
    </row>
    <row r="90" spans="1:12" x14ac:dyDescent="0.25">
      <c r="A90" s="105" t="s">
        <v>428</v>
      </c>
      <c r="B90" s="91">
        <v>20</v>
      </c>
      <c r="C90" s="125">
        <f>20/116</f>
        <v>0.17241379310344829</v>
      </c>
      <c r="D90"/>
      <c r="E90"/>
      <c r="F90"/>
      <c r="G90"/>
      <c r="H90"/>
      <c r="I90"/>
      <c r="J90"/>
      <c r="K90"/>
      <c r="L90"/>
    </row>
    <row r="91" spans="1:12" x14ac:dyDescent="0.25">
      <c r="A91" s="105" t="s">
        <v>251</v>
      </c>
      <c r="B91" s="91">
        <v>10</v>
      </c>
      <c r="C91" s="125">
        <f>10/116</f>
        <v>8.6206896551724144E-2</v>
      </c>
      <c r="D91"/>
      <c r="E91"/>
      <c r="F91"/>
      <c r="G91"/>
      <c r="H91"/>
      <c r="I91"/>
      <c r="J91"/>
      <c r="K91"/>
      <c r="L91"/>
    </row>
    <row r="92" spans="1:12" x14ac:dyDescent="0.25">
      <c r="A92" s="105" t="s">
        <v>429</v>
      </c>
      <c r="B92" s="91">
        <v>6</v>
      </c>
      <c r="C92" s="125">
        <f>6/116</f>
        <v>5.1724137931034482E-2</v>
      </c>
      <c r="D92"/>
      <c r="E92"/>
      <c r="F92"/>
      <c r="G92"/>
      <c r="H92"/>
      <c r="I92"/>
      <c r="J92"/>
      <c r="K92"/>
      <c r="L92"/>
    </row>
    <row r="93" spans="1:12" x14ac:dyDescent="0.25">
      <c r="A93" s="105" t="s">
        <v>113</v>
      </c>
      <c r="B93" s="91">
        <v>2</v>
      </c>
      <c r="C93" s="125">
        <f>2/116</f>
        <v>1.7241379310344827E-2</v>
      </c>
      <c r="D93"/>
      <c r="E93"/>
      <c r="F93"/>
      <c r="G93"/>
      <c r="H93"/>
      <c r="I93"/>
      <c r="J93"/>
      <c r="K93"/>
      <c r="L93"/>
    </row>
    <row r="94" spans="1:12" x14ac:dyDescent="0.25">
      <c r="A94" s="105" t="s">
        <v>385</v>
      </c>
      <c r="B94" s="91">
        <v>5</v>
      </c>
      <c r="C94" s="125">
        <f>5/116</f>
        <v>4.3103448275862072E-2</v>
      </c>
      <c r="D94"/>
      <c r="E94"/>
      <c r="F94"/>
      <c r="G94"/>
      <c r="H94"/>
      <c r="I94"/>
      <c r="J94"/>
      <c r="K94"/>
      <c r="L94"/>
    </row>
    <row r="95" spans="1:12" x14ac:dyDescent="0.25">
      <c r="A95" s="105" t="s">
        <v>37</v>
      </c>
      <c r="B95" s="91">
        <v>2</v>
      </c>
      <c r="C95" s="125">
        <f>2/116</f>
        <v>1.7241379310344827E-2</v>
      </c>
      <c r="D95"/>
      <c r="E95"/>
      <c r="F95"/>
      <c r="G95"/>
      <c r="H95"/>
      <c r="I95"/>
      <c r="J95"/>
      <c r="K95"/>
      <c r="L95"/>
    </row>
    <row r="96" spans="1:12" x14ac:dyDescent="0.25">
      <c r="A96" s="105" t="s">
        <v>321</v>
      </c>
      <c r="B96" s="91">
        <v>2</v>
      </c>
      <c r="C96" s="125">
        <f t="shared" ref="C96:C101" si="0">2/116</f>
        <v>1.7241379310344827E-2</v>
      </c>
      <c r="D96"/>
      <c r="E96"/>
      <c r="F96"/>
      <c r="G96"/>
      <c r="H96"/>
      <c r="I96"/>
      <c r="J96"/>
      <c r="K96"/>
      <c r="L96"/>
    </row>
    <row r="97" spans="1:12" x14ac:dyDescent="0.25">
      <c r="A97" s="105" t="s">
        <v>105</v>
      </c>
      <c r="B97" s="91">
        <v>2</v>
      </c>
      <c r="C97" s="125">
        <f t="shared" si="0"/>
        <v>1.7241379310344827E-2</v>
      </c>
      <c r="D97"/>
      <c r="E97"/>
      <c r="F97"/>
      <c r="G97"/>
      <c r="H97"/>
      <c r="I97"/>
      <c r="J97"/>
      <c r="K97"/>
      <c r="L97"/>
    </row>
    <row r="98" spans="1:12" x14ac:dyDescent="0.25">
      <c r="A98" s="105" t="s">
        <v>462</v>
      </c>
      <c r="B98" s="91">
        <v>2</v>
      </c>
      <c r="C98" s="125">
        <f t="shared" si="0"/>
        <v>1.7241379310344827E-2</v>
      </c>
      <c r="D98"/>
      <c r="E98"/>
      <c r="F98"/>
      <c r="G98"/>
      <c r="H98"/>
      <c r="I98"/>
      <c r="J98"/>
      <c r="K98"/>
      <c r="L98"/>
    </row>
    <row r="99" spans="1:12" x14ac:dyDescent="0.25">
      <c r="A99" s="105" t="s">
        <v>55</v>
      </c>
      <c r="B99" s="91">
        <v>14</v>
      </c>
      <c r="C99" s="125">
        <f>14/116</f>
        <v>0.1206896551724138</v>
      </c>
      <c r="D99"/>
      <c r="E99"/>
      <c r="F99"/>
      <c r="G99"/>
      <c r="H99"/>
      <c r="I99"/>
      <c r="J99"/>
      <c r="K99"/>
      <c r="L99"/>
    </row>
    <row r="100" spans="1:12" x14ac:dyDescent="0.25">
      <c r="A100" s="105" t="s">
        <v>204</v>
      </c>
      <c r="B100" s="91">
        <v>2</v>
      </c>
      <c r="C100" s="125">
        <f t="shared" si="0"/>
        <v>1.7241379310344827E-2</v>
      </c>
      <c r="D100"/>
      <c r="E100"/>
      <c r="F100"/>
      <c r="G100"/>
      <c r="H100"/>
      <c r="I100"/>
      <c r="J100"/>
      <c r="K100"/>
      <c r="L100"/>
    </row>
    <row r="101" spans="1:12" x14ac:dyDescent="0.25">
      <c r="A101" s="105" t="s">
        <v>404</v>
      </c>
      <c r="B101" s="91">
        <v>2</v>
      </c>
      <c r="C101" s="125">
        <f t="shared" si="0"/>
        <v>1.7241379310344827E-2</v>
      </c>
      <c r="D101"/>
      <c r="E101"/>
      <c r="F101"/>
      <c r="G101"/>
      <c r="H101"/>
      <c r="I101"/>
      <c r="J101"/>
      <c r="K101"/>
      <c r="L101"/>
    </row>
    <row r="102" spans="1:12" x14ac:dyDescent="0.25">
      <c r="A102" s="105" t="s">
        <v>434</v>
      </c>
      <c r="B102" s="91">
        <v>1</v>
      </c>
      <c r="C102" s="125">
        <f>1/116</f>
        <v>8.6206896551724137E-3</v>
      </c>
      <c r="D102"/>
      <c r="E102"/>
      <c r="F102"/>
      <c r="G102"/>
      <c r="H102"/>
      <c r="I102"/>
      <c r="J102"/>
      <c r="K102"/>
      <c r="L102"/>
    </row>
    <row r="103" spans="1:12" x14ac:dyDescent="0.25">
      <c r="A103" s="105" t="s">
        <v>294</v>
      </c>
      <c r="B103" s="91">
        <v>1</v>
      </c>
      <c r="C103" s="125">
        <f>1/116</f>
        <v>8.6206896551724137E-3</v>
      </c>
      <c r="D103"/>
      <c r="E103"/>
      <c r="F103"/>
      <c r="G103"/>
      <c r="H103"/>
      <c r="I103"/>
      <c r="J103"/>
      <c r="K103"/>
      <c r="L103"/>
    </row>
    <row r="104" spans="1:12" x14ac:dyDescent="0.25">
      <c r="A104" s="105" t="s">
        <v>427</v>
      </c>
      <c r="B104" s="91">
        <v>3</v>
      </c>
      <c r="C104" s="125">
        <f>3/116</f>
        <v>2.5862068965517241E-2</v>
      </c>
      <c r="D104"/>
      <c r="E104"/>
      <c r="F104"/>
      <c r="G104"/>
      <c r="H104"/>
      <c r="I104"/>
      <c r="J104"/>
      <c r="K104"/>
      <c r="L104"/>
    </row>
    <row r="105" spans="1:12" x14ac:dyDescent="0.25">
      <c r="A105" s="105" t="s">
        <v>63</v>
      </c>
      <c r="B105" s="91">
        <v>2</v>
      </c>
      <c r="C105" s="125">
        <f t="shared" ref="C105:C106" si="1">2/116</f>
        <v>1.7241379310344827E-2</v>
      </c>
      <c r="D105"/>
      <c r="E105"/>
      <c r="F105"/>
      <c r="G105"/>
      <c r="H105"/>
      <c r="I105"/>
      <c r="J105"/>
      <c r="K105"/>
      <c r="L105"/>
    </row>
    <row r="106" spans="1:12" x14ac:dyDescent="0.25">
      <c r="A106" s="105" t="s">
        <v>98</v>
      </c>
      <c r="B106" s="91">
        <v>2</v>
      </c>
      <c r="C106" s="125">
        <f t="shared" si="1"/>
        <v>1.7241379310344827E-2</v>
      </c>
      <c r="D106"/>
      <c r="E106"/>
      <c r="F106"/>
      <c r="G106"/>
      <c r="H106"/>
      <c r="I106"/>
      <c r="J106"/>
      <c r="K106"/>
      <c r="L106"/>
    </row>
    <row r="107" spans="1:12" x14ac:dyDescent="0.25">
      <c r="A107" s="105" t="s">
        <v>278</v>
      </c>
      <c r="B107" s="91">
        <v>3</v>
      </c>
      <c r="C107" s="125">
        <f>3/116</f>
        <v>2.5862068965517241E-2</v>
      </c>
      <c r="D107"/>
      <c r="E107"/>
      <c r="F107"/>
      <c r="G107"/>
      <c r="H107"/>
      <c r="I107"/>
      <c r="J107"/>
      <c r="K107"/>
      <c r="L107"/>
    </row>
    <row r="108" spans="1:12" x14ac:dyDescent="0.25">
      <c r="A108" s="105" t="s">
        <v>26</v>
      </c>
      <c r="B108" s="91">
        <v>1</v>
      </c>
      <c r="C108" s="125">
        <f>1/116</f>
        <v>8.6206896551724137E-3</v>
      </c>
      <c r="D108"/>
      <c r="E108"/>
      <c r="F108"/>
      <c r="G108"/>
      <c r="H108"/>
      <c r="I108"/>
      <c r="J108"/>
      <c r="K108"/>
      <c r="L108"/>
    </row>
    <row r="109" spans="1:12" x14ac:dyDescent="0.25">
      <c r="A109" s="105" t="s">
        <v>84</v>
      </c>
      <c r="B109" s="91">
        <v>4</v>
      </c>
      <c r="C109" s="125">
        <f>4/116</f>
        <v>3.4482758620689655E-2</v>
      </c>
      <c r="D109"/>
      <c r="E109"/>
      <c r="F109"/>
      <c r="G109"/>
      <c r="H109"/>
      <c r="I109"/>
      <c r="J109"/>
      <c r="K109"/>
      <c r="L109"/>
    </row>
    <row r="110" spans="1:12" x14ac:dyDescent="0.25">
      <c r="A110" s="105" t="s">
        <v>439</v>
      </c>
      <c r="B110" s="91">
        <v>2</v>
      </c>
      <c r="C110" s="125">
        <f t="shared" ref="C110" si="2">2/116</f>
        <v>1.7241379310344827E-2</v>
      </c>
      <c r="D110"/>
      <c r="E110"/>
      <c r="F110"/>
      <c r="G110"/>
      <c r="H110"/>
      <c r="I110"/>
      <c r="J110"/>
      <c r="K110"/>
      <c r="L110"/>
    </row>
    <row r="111" spans="1:12" x14ac:dyDescent="0.25">
      <c r="A111" s="105" t="s">
        <v>69</v>
      </c>
      <c r="B111" s="91">
        <v>7</v>
      </c>
      <c r="C111" s="125">
        <f>7/116</f>
        <v>6.0344827586206899E-2</v>
      </c>
      <c r="D111"/>
      <c r="E111"/>
      <c r="F111"/>
      <c r="G111"/>
      <c r="H111"/>
      <c r="I111"/>
      <c r="J111"/>
      <c r="K111"/>
      <c r="L111"/>
    </row>
    <row r="112" spans="1:12" x14ac:dyDescent="0.25">
      <c r="A112" s="105" t="s">
        <v>78</v>
      </c>
      <c r="B112" s="91">
        <v>6</v>
      </c>
      <c r="C112" s="125">
        <f>6/116</f>
        <v>5.1724137931034482E-2</v>
      </c>
      <c r="D112"/>
      <c r="E112"/>
      <c r="F112"/>
      <c r="G112"/>
      <c r="H112"/>
      <c r="I112"/>
      <c r="J112"/>
      <c r="K112"/>
      <c r="L112"/>
    </row>
    <row r="113" spans="1:12" ht="15.75" thickBot="1" x14ac:dyDescent="0.3">
      <c r="A113" s="96" t="s">
        <v>589</v>
      </c>
      <c r="B113" s="126">
        <v>116</v>
      </c>
      <c r="C113" s="127">
        <f>SUM(C88:C112)</f>
        <v>1.0000000000000002</v>
      </c>
      <c r="D113"/>
      <c r="E113"/>
      <c r="F113"/>
      <c r="G113"/>
      <c r="H113"/>
      <c r="I113"/>
      <c r="J113"/>
      <c r="K113"/>
      <c r="L113"/>
    </row>
    <row r="114" spans="1:12" ht="15.75" thickBot="1" x14ac:dyDescent="0.3"/>
    <row r="115" spans="1:12" ht="30" x14ac:dyDescent="0.25">
      <c r="A115" s="103" t="s">
        <v>590</v>
      </c>
      <c r="B115" s="93" t="s">
        <v>604</v>
      </c>
      <c r="C115" s="122" t="s">
        <v>608</v>
      </c>
      <c r="D115"/>
      <c r="E115"/>
      <c r="F115"/>
      <c r="G115"/>
      <c r="H115"/>
      <c r="I115"/>
      <c r="J115"/>
      <c r="K115"/>
      <c r="L115"/>
    </row>
    <row r="116" spans="1:12" x14ac:dyDescent="0.25">
      <c r="A116" s="105" t="s">
        <v>469</v>
      </c>
      <c r="B116" s="106">
        <v>4</v>
      </c>
      <c r="C116" s="123">
        <f>4/116</f>
        <v>3.4482758620689655E-2</v>
      </c>
      <c r="D116"/>
      <c r="E116"/>
      <c r="F116"/>
      <c r="G116"/>
      <c r="H116"/>
      <c r="I116"/>
      <c r="J116"/>
      <c r="K116"/>
      <c r="L116"/>
    </row>
    <row r="117" spans="1:12" x14ac:dyDescent="0.25">
      <c r="A117" s="105" t="s">
        <v>86</v>
      </c>
      <c r="B117" s="106">
        <v>2</v>
      </c>
      <c r="C117" s="123">
        <f>2/116</f>
        <v>1.7241379310344827E-2</v>
      </c>
      <c r="D117"/>
      <c r="E117"/>
      <c r="F117"/>
      <c r="G117"/>
      <c r="H117"/>
      <c r="I117"/>
      <c r="J117"/>
      <c r="K117"/>
      <c r="L117"/>
    </row>
    <row r="118" spans="1:12" x14ac:dyDescent="0.25">
      <c r="A118" s="105" t="s">
        <v>40</v>
      </c>
      <c r="B118" s="106">
        <v>16</v>
      </c>
      <c r="C118" s="123">
        <f>16/116</f>
        <v>0.13793103448275862</v>
      </c>
      <c r="D118"/>
      <c r="E118"/>
      <c r="F118"/>
      <c r="G118"/>
      <c r="H118"/>
      <c r="I118"/>
      <c r="J118"/>
      <c r="K118"/>
      <c r="L118"/>
    </row>
    <row r="119" spans="1:12" x14ac:dyDescent="0.25">
      <c r="A119" s="105" t="s">
        <v>107</v>
      </c>
      <c r="B119" s="106">
        <v>31</v>
      </c>
      <c r="C119" s="123">
        <f>31/116</f>
        <v>0.26724137931034481</v>
      </c>
      <c r="D119"/>
      <c r="E119"/>
      <c r="F119"/>
      <c r="G119"/>
      <c r="H119"/>
      <c r="I119"/>
      <c r="J119"/>
      <c r="K119"/>
      <c r="L119"/>
    </row>
    <row r="120" spans="1:12" x14ac:dyDescent="0.25">
      <c r="A120" s="105" t="s">
        <v>433</v>
      </c>
      <c r="B120" s="106">
        <v>5</v>
      </c>
      <c r="C120" s="123">
        <f>5/116</f>
        <v>4.3103448275862072E-2</v>
      </c>
      <c r="D120"/>
      <c r="E120"/>
      <c r="F120"/>
      <c r="G120"/>
      <c r="H120"/>
      <c r="I120"/>
      <c r="J120"/>
      <c r="K120"/>
      <c r="L120"/>
    </row>
    <row r="121" spans="1:12" x14ac:dyDescent="0.25">
      <c r="A121" s="105" t="s">
        <v>449</v>
      </c>
      <c r="B121" s="106">
        <v>8</v>
      </c>
      <c r="C121" s="123">
        <f>8/116</f>
        <v>6.8965517241379309E-2</v>
      </c>
      <c r="D121"/>
      <c r="E121"/>
      <c r="F121"/>
      <c r="G121"/>
      <c r="H121"/>
      <c r="I121"/>
      <c r="J121"/>
      <c r="K121"/>
      <c r="L121"/>
    </row>
    <row r="122" spans="1:12" x14ac:dyDescent="0.25">
      <c r="A122" s="105" t="s">
        <v>29</v>
      </c>
      <c r="B122" s="106">
        <v>50</v>
      </c>
      <c r="C122" s="123">
        <f>50/116</f>
        <v>0.43103448275862066</v>
      </c>
      <c r="D122"/>
      <c r="E122"/>
      <c r="F122"/>
      <c r="G122"/>
      <c r="H122"/>
      <c r="I122"/>
      <c r="J122"/>
      <c r="K122"/>
      <c r="L122"/>
    </row>
    <row r="123" spans="1:12" ht="15.75" thickBot="1" x14ac:dyDescent="0.3">
      <c r="A123" s="96" t="s">
        <v>589</v>
      </c>
      <c r="B123" s="97">
        <v>116</v>
      </c>
      <c r="C123" s="118">
        <f>SUM(C116:C122)</f>
        <v>1</v>
      </c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 s="90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 s="90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 s="90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 s="90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 s="90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 s="90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 s="90"/>
      <c r="D130"/>
      <c r="E130"/>
      <c r="F130"/>
      <c r="G130"/>
      <c r="H130"/>
      <c r="I130"/>
      <c r="J130"/>
      <c r="K130"/>
      <c r="L130"/>
    </row>
    <row r="131" spans="1:12" ht="15.75" thickBot="1" x14ac:dyDescent="0.3"/>
    <row r="132" spans="1:12" ht="30" x14ac:dyDescent="0.25">
      <c r="A132" s="107" t="s">
        <v>590</v>
      </c>
      <c r="B132" s="108" t="s">
        <v>605</v>
      </c>
      <c r="C132" s="114"/>
    </row>
    <row r="133" spans="1:12" x14ac:dyDescent="0.25">
      <c r="A133" s="105" t="s">
        <v>32</v>
      </c>
      <c r="B133" s="109">
        <v>15</v>
      </c>
      <c r="C133" s="115"/>
    </row>
    <row r="134" spans="1:12" x14ac:dyDescent="0.25">
      <c r="A134" s="105" t="s">
        <v>58</v>
      </c>
      <c r="B134" s="109">
        <v>7</v>
      </c>
      <c r="C134" s="115"/>
    </row>
    <row r="135" spans="1:12" x14ac:dyDescent="0.25">
      <c r="A135" s="105" t="s">
        <v>109</v>
      </c>
      <c r="B135" s="109">
        <v>13</v>
      </c>
      <c r="C135" s="115"/>
    </row>
    <row r="136" spans="1:12" x14ac:dyDescent="0.25">
      <c r="A136" s="105" t="s">
        <v>606</v>
      </c>
      <c r="B136" s="109">
        <v>33</v>
      </c>
      <c r="C136" s="115"/>
    </row>
    <row r="137" spans="1:12" x14ac:dyDescent="0.25">
      <c r="A137" s="105" t="s">
        <v>92</v>
      </c>
      <c r="B137" s="109">
        <v>17</v>
      </c>
      <c r="C137" s="115"/>
    </row>
    <row r="138" spans="1:12" x14ac:dyDescent="0.25">
      <c r="A138" s="105" t="s">
        <v>42</v>
      </c>
      <c r="B138" s="109">
        <v>20</v>
      </c>
      <c r="C138" s="115"/>
    </row>
    <row r="139" spans="1:12" x14ac:dyDescent="0.25">
      <c r="A139" s="105" t="s">
        <v>101</v>
      </c>
      <c r="B139" s="109">
        <v>24</v>
      </c>
      <c r="C139" s="115"/>
    </row>
    <row r="140" spans="1:12" x14ac:dyDescent="0.25">
      <c r="A140" s="105" t="s">
        <v>261</v>
      </c>
      <c r="B140" s="109">
        <v>13</v>
      </c>
      <c r="C140" s="115"/>
    </row>
    <row r="141" spans="1:12" x14ac:dyDescent="0.25">
      <c r="A141" s="105" t="s">
        <v>198</v>
      </c>
      <c r="B141" s="109">
        <v>8</v>
      </c>
      <c r="C141" s="115"/>
    </row>
    <row r="142" spans="1:12" x14ac:dyDescent="0.25">
      <c r="A142" s="105" t="s">
        <v>607</v>
      </c>
      <c r="B142" s="109" t="s">
        <v>518</v>
      </c>
      <c r="C142" s="115"/>
    </row>
    <row r="143" spans="1:12" x14ac:dyDescent="0.25">
      <c r="A143" s="105" t="s">
        <v>66</v>
      </c>
      <c r="B143" s="109">
        <v>15</v>
      </c>
      <c r="C143" s="115"/>
    </row>
    <row r="144" spans="1:12" ht="15.75" thickBot="1" x14ac:dyDescent="0.3">
      <c r="A144" s="110" t="s">
        <v>589</v>
      </c>
      <c r="B144" s="111">
        <v>16</v>
      </c>
      <c r="C144" s="116"/>
    </row>
    <row r="147" spans="1:3" x14ac:dyDescent="0.25">
      <c r="A147" s="130" t="s">
        <v>590</v>
      </c>
      <c r="B147" s="131" t="s">
        <v>615</v>
      </c>
      <c r="C147" s="131" t="s">
        <v>608</v>
      </c>
    </row>
    <row r="148" spans="1:3" x14ac:dyDescent="0.25">
      <c r="A148" s="128" t="s">
        <v>609</v>
      </c>
      <c r="B148" s="129">
        <v>105</v>
      </c>
      <c r="C148" s="133">
        <f>(B148*100)/B153</f>
        <v>90.517241379310349</v>
      </c>
    </row>
    <row r="149" spans="1:3" x14ac:dyDescent="0.25">
      <c r="A149" s="128" t="s">
        <v>610</v>
      </c>
      <c r="B149" s="129">
        <v>1</v>
      </c>
      <c r="C149" s="133">
        <f>(B149*100)/B153</f>
        <v>0.86206896551724133</v>
      </c>
    </row>
    <row r="150" spans="1:3" x14ac:dyDescent="0.25">
      <c r="A150" s="128" t="s">
        <v>611</v>
      </c>
      <c r="B150" s="129">
        <v>2</v>
      </c>
      <c r="C150" s="133">
        <f>(B150*100)/B153</f>
        <v>1.7241379310344827</v>
      </c>
    </row>
    <row r="151" spans="1:3" x14ac:dyDescent="0.25">
      <c r="A151" s="128" t="s">
        <v>612</v>
      </c>
      <c r="B151" s="129">
        <v>6</v>
      </c>
      <c r="C151" s="133">
        <f>(B151*100)/B153</f>
        <v>5.1724137931034484</v>
      </c>
    </row>
    <row r="152" spans="1:3" x14ac:dyDescent="0.25">
      <c r="A152" s="128" t="s">
        <v>613</v>
      </c>
      <c r="B152" s="129">
        <v>2</v>
      </c>
      <c r="C152" s="133">
        <f>(B152*100)/B153</f>
        <v>1.7241379310344827</v>
      </c>
    </row>
    <row r="153" spans="1:3" x14ac:dyDescent="0.25">
      <c r="A153" s="132" t="s">
        <v>589</v>
      </c>
      <c r="B153" s="130">
        <f>SUM(B148:B152)</f>
        <v>116</v>
      </c>
      <c r="C153" s="134">
        <f>SUM(C148:C152)</f>
        <v>99.999999999999986</v>
      </c>
    </row>
  </sheetData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PQRSD ENERO</vt:lpstr>
      <vt:lpstr>Dinámicas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Atención  Ciudadano</dc:creator>
  <cp:keywords/>
  <dc:description/>
  <cp:lastModifiedBy>DNBC</cp:lastModifiedBy>
  <cp:revision/>
  <dcterms:created xsi:type="dcterms:W3CDTF">2021-03-01T19:40:26Z</dcterms:created>
  <dcterms:modified xsi:type="dcterms:W3CDTF">2021-05-25T16:22:53Z</dcterms:modified>
  <cp:category/>
  <cp:contentStatus/>
</cp:coreProperties>
</file>