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nbcgovco-my.sharepoint.com/personal/adriana_moreno_dnbc_gov_co/Documents/1. PLANEACION ESTRATÉGICA/DNBC/2025/ITA/Nueva carpeta/"/>
    </mc:Choice>
  </mc:AlternateContent>
  <xr:revisionPtr revIDLastSave="1" documentId="8_{DBC0362B-8B6B-4F72-A61C-25A37B2C5469}" xr6:coauthVersionLast="47" xr6:coauthVersionMax="47" xr10:uidLastSave="{E5806BF0-8F50-4A4E-95AE-3B70762AFEAF}"/>
  <bookViews>
    <workbookView xWindow="-120" yWindow="-120" windowWidth="29040" windowHeight="15720" tabRatio="638" firstSheet="1" activeTab="1" xr2:uid="{00000000-000D-0000-FFFF-FFFF00000000}"/>
  </bookViews>
  <sheets>
    <sheet name="F14.1  PLANES DE MEJORAMIENT..." sheetId="1" state="hidden" r:id="rId1"/>
    <sheet name="F14.1  PM CGR DIC_2023 SIN CUMP" sheetId="18" r:id="rId2"/>
    <sheet name="Hoja3" sheetId="14" state="hidden" r:id="rId3"/>
    <sheet name="Hoja8" sheetId="12" state="hidden" r:id="rId4"/>
    <sheet name="Hoja1" sheetId="5" state="hidden" r:id="rId5"/>
    <sheet name="TOTAL" sheetId="3" state="hidden" r:id="rId6"/>
    <sheet name="PRIORITARIO" sheetId="4" state="hidden" r:id="rId7"/>
    <sheet name="Hoja2" sheetId="13" state="hidden" r:id="rId8"/>
    <sheet name="Hoja4" sheetId="15" state="hidden" r:id="rId9"/>
  </sheets>
  <definedNames>
    <definedName name="_xlnm._FilterDatabase" localSheetId="0" hidden="1">'F14.1  PLANES DE MEJORAMIENT...'!$A$10:$IL$124</definedName>
    <definedName name="_xlnm._FilterDatabase" localSheetId="1" hidden="1">'F14.1  PM CGR DIC_2023 SIN CUMP'!$A$11:$GG$243</definedName>
    <definedName name="_xlnm.Print_Area" localSheetId="0">'F14.1  PLANES DE MEJORAMIENT...'!$F$10:$Y$123</definedName>
    <definedName name="_xlnm.Print_Area" localSheetId="1">'F14.1  PM CGR DIC_2023 SIN CUMP'!$C$10:$L$285</definedName>
    <definedName name="_xlnm.Print_Titles" localSheetId="0">'F14.1  PLANES DE MEJORAMIENT...'!$7:$10</definedName>
    <definedName name="_xlnm.Print_Titles" localSheetId="1">'F14.1  PM CGR DIC_2023 SIN CUMP'!$10:$11</definedName>
  </definedName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5" l="1"/>
  <c r="C136" i="13"/>
  <c r="C129" i="13"/>
  <c r="B121" i="13"/>
  <c r="C111" i="13"/>
  <c r="B94" i="13"/>
  <c r="B89" i="13"/>
  <c r="C83" i="13"/>
  <c r="C62" i="13"/>
  <c r="C56" i="13"/>
  <c r="B50" i="13"/>
  <c r="B40" i="13"/>
  <c r="B35" i="13"/>
  <c r="C28" i="13"/>
  <c r="C22" i="13"/>
  <c r="B13" i="4"/>
  <c r="C12" i="4" s="1"/>
  <c r="C31" i="12"/>
  <c r="D30" i="12"/>
  <c r="D29" i="12"/>
  <c r="D28" i="12"/>
  <c r="D27" i="12"/>
  <c r="D26" i="12"/>
  <c r="D25" i="12"/>
  <c r="D21" i="12"/>
  <c r="D12" i="12"/>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C8" i="4" l="1"/>
  <c r="C9" i="4"/>
  <c r="C10" i="4"/>
  <c r="C11" i="4"/>
  <c r="D31" i="12"/>
  <c r="C7" i="4"/>
  <c r="C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65" authorId="0" shapeId="0" xr:uid="{00000000-0006-0000-0000-000001000000}">
      <text>
        <r>
          <rPr>
            <b/>
            <sz val="9"/>
            <color indexed="81"/>
            <rFont val="Tahoma"/>
            <family val="2"/>
          </rPr>
          <t>admin:</t>
        </r>
        <r>
          <rPr>
            <sz val="9"/>
            <color indexed="81"/>
            <rFont val="Tahoma"/>
            <family val="2"/>
          </rPr>
          <t xml:space="preserve">
son 52</t>
        </r>
      </text>
    </comment>
    <comment ref="K83" authorId="0" shapeId="0" xr:uid="{00000000-0006-0000-0000-000002000000}">
      <text>
        <r>
          <rPr>
            <b/>
            <sz val="9"/>
            <color indexed="81"/>
            <rFont val="Tahoma"/>
            <family val="2"/>
          </rPr>
          <t>admin:</t>
        </r>
        <r>
          <rPr>
            <sz val="9"/>
            <color indexed="81"/>
            <rFont val="Tahoma"/>
            <family val="2"/>
          </rPr>
          <t xml:space="preserve">
son 52</t>
        </r>
      </text>
    </comment>
    <comment ref="K84" authorId="0" shapeId="0" xr:uid="{00000000-0006-0000-0000-000003000000}">
      <text>
        <r>
          <rPr>
            <b/>
            <sz val="9"/>
            <color indexed="81"/>
            <rFont val="Tahoma"/>
            <family val="2"/>
          </rPr>
          <t>admin:</t>
        </r>
        <r>
          <rPr>
            <sz val="9"/>
            <color indexed="81"/>
            <rFont val="Tahoma"/>
            <family val="2"/>
          </rPr>
          <t xml:space="preserve">
son 52</t>
        </r>
      </text>
    </comment>
    <comment ref="H85" authorId="0" shapeId="0" xr:uid="{00000000-0006-0000-0000-000004000000}">
      <text>
        <r>
          <rPr>
            <b/>
            <sz val="9"/>
            <color indexed="81"/>
            <rFont val="Tahoma"/>
            <family val="2"/>
          </rPr>
          <t>admin:</t>
        </r>
        <r>
          <rPr>
            <sz val="9"/>
            <color indexed="81"/>
            <rFont val="Tahoma"/>
            <family val="2"/>
          </rPr>
          <t xml:space="preserve">
son 52</t>
        </r>
      </text>
    </comment>
    <comment ref="K85" authorId="0" shapeId="0" xr:uid="{00000000-0006-0000-0000-000005000000}">
      <text>
        <r>
          <rPr>
            <b/>
            <sz val="9"/>
            <color indexed="81"/>
            <rFont val="Tahoma"/>
            <family val="2"/>
          </rPr>
          <t>admin:</t>
        </r>
        <r>
          <rPr>
            <sz val="9"/>
            <color indexed="81"/>
            <rFont val="Tahoma"/>
            <family val="2"/>
          </rPr>
          <t xml:space="preserve">
son 52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9" authorId="0" shapeId="0" xr:uid="{00000000-0006-0000-0100-000001000000}">
      <text>
        <r>
          <rPr>
            <b/>
            <sz val="9"/>
            <color indexed="81"/>
            <rFont val="Tahoma"/>
            <family val="2"/>
          </rPr>
          <t>admin:</t>
        </r>
        <r>
          <rPr>
            <sz val="9"/>
            <color indexed="81"/>
            <rFont val="Tahoma"/>
            <family val="2"/>
          </rPr>
          <t xml:space="preserve">
son 52</t>
        </r>
      </text>
    </comment>
    <comment ref="K20" authorId="0" shapeId="0" xr:uid="{00000000-0006-0000-0100-000002000000}">
      <text>
        <r>
          <rPr>
            <b/>
            <sz val="9"/>
            <color indexed="81"/>
            <rFont val="Tahoma"/>
            <family val="2"/>
          </rPr>
          <t>admin:</t>
        </r>
        <r>
          <rPr>
            <sz val="9"/>
            <color indexed="81"/>
            <rFont val="Tahoma"/>
            <family val="2"/>
          </rPr>
          <t xml:space="preserve">
son 52</t>
        </r>
      </text>
    </comment>
    <comment ref="H21" authorId="0" shapeId="0" xr:uid="{00000000-0006-0000-0100-000003000000}">
      <text>
        <r>
          <rPr>
            <b/>
            <sz val="9"/>
            <color indexed="81"/>
            <rFont val="Tahoma"/>
            <family val="2"/>
          </rPr>
          <t>admin:</t>
        </r>
        <r>
          <rPr>
            <sz val="9"/>
            <color indexed="81"/>
            <rFont val="Tahoma"/>
            <family val="2"/>
          </rPr>
          <t xml:space="preserve">
son 52</t>
        </r>
      </text>
    </comment>
    <comment ref="K21" authorId="0" shapeId="0" xr:uid="{00000000-0006-0000-0100-000004000000}">
      <text>
        <r>
          <rPr>
            <b/>
            <sz val="9"/>
            <color indexed="81"/>
            <rFont val="Tahoma"/>
            <family val="2"/>
          </rPr>
          <t>admin:</t>
        </r>
        <r>
          <rPr>
            <sz val="9"/>
            <color indexed="81"/>
            <rFont val="Tahoma"/>
            <family val="2"/>
          </rPr>
          <t xml:space="preserve">
son 52</t>
        </r>
      </text>
    </comment>
    <comment ref="K165" authorId="0" shapeId="0" xr:uid="{A60D99B4-4A8E-4A76-89F5-930D48EC8628}">
      <text>
        <r>
          <rPr>
            <b/>
            <sz val="9"/>
            <color indexed="81"/>
            <rFont val="Tahoma"/>
            <family val="2"/>
          </rPr>
          <t>admin:</t>
        </r>
        <r>
          <rPr>
            <sz val="9"/>
            <color indexed="81"/>
            <rFont val="Tahoma"/>
            <family val="2"/>
          </rPr>
          <t xml:space="preserve">
son 52</t>
        </r>
      </text>
    </comment>
  </commentList>
</comments>
</file>

<file path=xl/sharedStrings.xml><?xml version="1.0" encoding="utf-8"?>
<sst xmlns="http://schemas.openxmlformats.org/spreadsheetml/2006/main" count="3623" uniqueCount="1206">
  <si>
    <t>Tipo Modalidad</t>
  </si>
  <si>
    <t>M-3: PLAN DE MEJORAMIENTO</t>
  </si>
  <si>
    <t>Formulario</t>
  </si>
  <si>
    <t>F14.1: PLANES DE MEJORAMIENTO - ENTIDADES</t>
  </si>
  <si>
    <t>Moneda Informe</t>
  </si>
  <si>
    <t>Entidad</t>
  </si>
  <si>
    <t>Fecha</t>
  </si>
  <si>
    <t>Periodicidad</t>
  </si>
  <si>
    <t>AVANCE PROCESOS SEGUIMIENTO 02-06-2022</t>
  </si>
  <si>
    <t>HALLAZGOS</t>
  </si>
  <si>
    <t>ACCIONES</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</si>
  <si>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</si>
  <si>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</si>
  <si>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</si>
  <si>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</si>
  <si>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</si>
  <si>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</si>
  <si>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</si>
  <si>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</si>
  <si>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</si>
  <si>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RESPONSABLE</t>
  </si>
  <si>
    <t>OBSERVACIONES SEGUIMIENTO A 30 DE JUNIO DE 2022 OCI</t>
  </si>
  <si>
    <t>% AVANCE DE LA OFICINA DE CONTROL INTERNO PRESENTADO AL SIRECI 30 DE JUNIO 2022</t>
  </si>
  <si>
    <t>DEPENDENCIA RESPONSABLE</t>
  </si>
  <si>
    <t>% AVANCE DE LA OFICINA DE CONTROL INTERNO PRESENTADO AL SIRECI 30 DE DICIEMBRE 2022</t>
  </si>
  <si>
    <t>OBSERVACIONES SEGUIMIENTO A 31 DE DICIEMBRE DE 2022</t>
  </si>
  <si>
    <t>Estado</t>
  </si>
  <si>
    <t>AVANCE INFORMADO AL 28 DE DICIEMBRE 2022</t>
  </si>
  <si>
    <t>AVANCE CON EVIDENCIAS CARGADAS AL 18 DE ENERO DE 2023</t>
  </si>
  <si>
    <t>CANTIDAD ó  (%) DE AVANCE FÍSICO DE EJECUCIÓN DEPENDENCIAS AL 30 DE JUNIO 2023</t>
  </si>
  <si>
    <t>ACTIVIDADES EJECUTADAS POR LAS DEPENDENCIAS AL 30 DE JUNIO DE 2023</t>
  </si>
  <si>
    <t xml:space="preserve">   MONITOREO  REALIZADO POR EL PROCESO DE GESTION Y ANALISIS Y MEJORA CONTINUA CORTE 30 DE JUNIO 2023, REALIZADO EL 6 DE JULIO DE 2023</t>
  </si>
  <si>
    <t>% AVANCE DE LA OFICINA DE CONTROL INTERNO PRESENTADO AL SIRECI 30 DE JUNIO  2023</t>
  </si>
  <si>
    <t>Observaciones por parte de la OCI</t>
  </si>
  <si>
    <t>AVANCES</t>
  </si>
  <si>
    <t>EVIDENCIAS</t>
  </si>
  <si>
    <t>SEGUIMIENTO OCI</t>
  </si>
  <si>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indexed="8"/>
        <rFont val="Arial"/>
        <family val="2"/>
      </rPr>
      <t xml:space="preserve">
</t>
    </r>
  </si>
  <si>
    <t>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t>
  </si>
  <si>
    <t xml:space="preserve">Implementar acciones de  control de los bienes y / servicios adquiridos y  entregados </t>
  </si>
  <si>
    <t>Consolidar las actas faltantes de los kit de bioseguridad entregados a los CB.</t>
  </si>
  <si>
    <t>Actas de entrega</t>
  </si>
  <si>
    <t>111</t>
  </si>
  <si>
    <t>Dirección General-Subdirección Estratégica y de Coordinación Bomberil-Subdirección Administrativa y Financiera-Gestión Administrativa</t>
  </si>
  <si>
    <r>
      <rPr>
        <b/>
        <sz val="11"/>
        <rFont val="Arial"/>
        <family val="2"/>
      </rPr>
      <t>La acción de mejora finalizó el 31 de marzo de 2022.</t>
    </r>
    <r>
      <rPr>
        <sz val="11"/>
        <rFont val="Arial"/>
        <family val="2"/>
      </rPr>
      <t xml:space="preserve">
Se consolidaron las 111 actas de entrega faltantes de los Kit de seguridad entregados a los CB.
</t>
    </r>
    <r>
      <rPr>
        <b/>
        <sz val="11"/>
        <rFont val="Arial"/>
        <family val="2"/>
      </rPr>
      <t>Por lo tanto, se ha dado cumplimiento a la acción de mejora establecida en el Plan de Mejoramiento.</t>
    </r>
  </si>
  <si>
    <t>Almacén-Administrativa</t>
  </si>
  <si>
    <r>
      <rPr>
        <b/>
        <sz val="11"/>
        <rFont val="Arial"/>
        <family val="2"/>
      </rPr>
      <t>La acción de mejora finalizó el 31 de marzo de 2022.</t>
    </r>
    <r>
      <rPr>
        <sz val="11"/>
        <rFont val="Arial"/>
        <family val="2"/>
      </rPr>
      <t xml:space="preserve">
En el primer trimestre de 2022, se consolidaron las 111 actas de entrega faltantes de los Kit de seguridad entregados a los CB.
</t>
    </r>
    <r>
      <rPr>
        <b/>
        <sz val="11"/>
        <rFont val="Arial"/>
        <family val="2"/>
      </rPr>
      <t>Por lo tanto, se dio cumplimiento a la acción de mejora establecida en el Plan de Mejoramiento.</t>
    </r>
  </si>
  <si>
    <t>CUMPLIDA</t>
  </si>
  <si>
    <t>SI</t>
  </si>
  <si>
    <t xml:space="preserve">Teniendo encuenta el ultimo reporte que realizo la oficina de control interno con corte a 31 de diciembre 2022, en el primer trimestre de 2022, se consolidaron las 111 actas de entrega faltantes de los Kit de seguridad entregados a los CB, por lo tanto se dio cumplimiento a la accion de mejora establecida en el plan de mejoramiento, es de anotar que el proceso de gestion administrativa-almacen no realizo reporte de la accion. </t>
  </si>
  <si>
    <t>Consolidar las actas faltantes de los Termómetros que hacen parte de los kit de bioseguridad entregados a los CB</t>
  </si>
  <si>
    <t>56</t>
  </si>
  <si>
    <r>
      <rPr>
        <b/>
        <sz val="11"/>
        <color rgb="FF000000"/>
        <rFont val="Arial"/>
        <family val="2"/>
      </rPr>
      <t>La acción de mejora finalizó el 31 de marzo de 2022.</t>
    </r>
    <r>
      <rPr>
        <sz val="11"/>
        <color indexed="8"/>
        <rFont val="Arial"/>
        <family val="2"/>
      </rPr>
      <t xml:space="preserve">
Se evidenció la consolidación de las 56 actas faltantes  de la entrega de los termómetros a los CB 
</t>
    </r>
    <r>
      <rPr>
        <b/>
        <sz val="11"/>
        <color rgb="FF000000"/>
        <rFont val="Arial"/>
        <family val="2"/>
      </rPr>
      <t>Por lo tanto, se dado cumplimiento a la acción de mejora establecida en el Plan de Mejoramiento.</t>
    </r>
  </si>
  <si>
    <r>
      <rPr>
        <b/>
        <sz val="11"/>
        <rFont val="Arial"/>
        <family val="2"/>
      </rPr>
      <t>La acción de mejora finalizó el 31 de marzo de 2022.</t>
    </r>
    <r>
      <rPr>
        <sz val="11"/>
        <rFont val="Arial"/>
        <family val="2"/>
      </rPr>
      <t xml:space="preserve">
En el primer trimestre de 2022, se consolidaron las 56 actas de entrega faltantes de los Kit de seguridad entregados a los CB.
</t>
    </r>
    <r>
      <rPr>
        <b/>
        <sz val="11"/>
        <rFont val="Arial"/>
        <family val="2"/>
      </rPr>
      <t>Por lo tanto, se dio cumplimiento a la acción de mejora establecida en el Plan de Mejoramiento.</t>
    </r>
  </si>
  <si>
    <t xml:space="preserve">Teniendo encuenta el ultimo reporte que realizo la oficina de control interno con corte a 31 de diciembre 2022, en el primer trimestre de 2022, se consolidaron las 56 actas de entrega faltantes de los Kit de seguridad entregados a los CB., por lo tanto se dio cumplimiento a la accion de mejora establecida en el plan de mejoramiento, es de anotar que el proceso de gestion administrativa-almacen no realizo reporte de la accion. </t>
  </si>
  <si>
    <t>Verificar  y reorganizar las 12 actas de entrega de kits de bioseguridad las cuales presentan inconsistencias en cuanto a la ilegibilidad</t>
  </si>
  <si>
    <t>12</t>
  </si>
  <si>
    <r>
      <rPr>
        <b/>
        <sz val="11"/>
        <color rgb="FF000000"/>
        <rFont val="Arial"/>
        <family val="2"/>
      </rPr>
      <t>La acción de mejora finalizó el 31 de marzo de 2022.</t>
    </r>
    <r>
      <rPr>
        <sz val="11"/>
        <color indexed="8"/>
        <rFont val="Arial"/>
        <family val="2"/>
      </rPr>
      <t xml:space="preserve">
Las actas de los 12 KIT de Bioseguridad entregados fueron consolidas y reorganizadas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dado cumplimiento a la acción de mejora establecida en el Plan de Mejoramiento.</t>
    </r>
  </si>
  <si>
    <r>
      <rPr>
        <b/>
        <sz val="11"/>
        <color rgb="FF000000"/>
        <rFont val="Arial"/>
        <family val="2"/>
      </rPr>
      <t>La acción de mejora finalizó el 31 de marzo de 2022.</t>
    </r>
    <r>
      <rPr>
        <sz val="11"/>
        <color indexed="8"/>
        <rFont val="Arial"/>
        <family val="2"/>
      </rPr>
      <t xml:space="preserve">
En el primer trimestre de 2022, se consolidaron las actas de los 12 KIT de Bioseguridad entregados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dio cumplimiento a la acción de mejora establecida en el Plan de Mejoramiento.</t>
    </r>
  </si>
  <si>
    <t>Teniendo encuenta el ultimo reporte que realizo la oficina de control interno con corte a 31 de diciembre 2022, en el primer trimestre de 2022,  se consolidaron las actas de los 12 KIT de Bioseguridad entregados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por lo tanto se dio cumplimiento a la accion de mejora establecida en el plan de mejoramiento, es de anotar que el proceso de gestion administrativa-almacen no realizo reporte de la accion</t>
  </si>
  <si>
    <t>Consolidar la totalidad de las actas de entrega, verificando el CB al cual fue entregado los Kits, así como la cantidad de elementos que lo componen verificando la legibilidad de las mismas.</t>
  </si>
  <si>
    <t>100%</t>
  </si>
  <si>
    <r>
      <rPr>
        <b/>
        <sz val="11"/>
        <color rgb="FF000000"/>
        <rFont val="Arial"/>
        <family val="2"/>
      </rPr>
      <t>La acción de mejora finalizó el 30 de Junio de 2022.</t>
    </r>
    <r>
      <rPr>
        <sz val="11"/>
        <color indexed="8"/>
        <rFont val="Arial"/>
        <family val="2"/>
      </rPr>
      <t xml:space="preserve">
Se realizó la revisión de las actas de entrega de los kit de Bioseguridad encontrándose:
La OCI, realizó la verificación a una muestra del 36% de las 880 actas inicialmente cargadas; es decir 317 , presentandose 19 observaciones, en los Departamentos de Antioquia, Bolivar, Boyacá, Córdoba, Cesar, Casanare, Cauca, Guaviare y Huila, las cuales fueron subsanadas. 
</t>
    </r>
    <r>
      <rPr>
        <b/>
        <sz val="11"/>
        <color rgb="FF000000"/>
        <rFont val="Arial"/>
        <family val="2"/>
      </rPr>
      <t>Por lo tanto, se dió cumplimiento a la acción de mejora establecida en el Plan de Mejoramiento</t>
    </r>
  </si>
  <si>
    <r>
      <rPr>
        <b/>
        <sz val="11"/>
        <color rgb="FF000000"/>
        <rFont val="Arial"/>
        <family val="2"/>
      </rPr>
      <t>La acción de mejora finalizó el 30 de Junio de 2022.</t>
    </r>
    <r>
      <rPr>
        <sz val="11"/>
        <color indexed="8"/>
        <rFont val="Arial"/>
        <family val="2"/>
      </rPr>
      <t xml:space="preserve">
En el Primer semestre de 2022, se realizó la revisión del 36% de las 880 actas cargadas inicialmente que hacen referencia a la entrega de los kit de Bioseguridad.
</t>
    </r>
    <r>
      <rPr>
        <b/>
        <sz val="11"/>
        <color rgb="FF000000"/>
        <rFont val="Arial"/>
        <family val="2"/>
      </rPr>
      <t>Por lo tanto, se dio cumplimiento a la acción de mejora establecida en el Plan de Mejoramiento</t>
    </r>
  </si>
  <si>
    <t>Teniendo encuenta el ultimo reporte que realizo la oficina de control interno con corte a 31 de diciembre 2022, en el primer semestre de 2022, se realizó la revisión del 36% de las 880 actas cargadas inicialmente que hacen referencia a la entrega de los kit de Bioseguridad. por lo tanto se dio cumplimiento a la accion de mejora establecida en el plan de mejoramiento, es de anotar que el proceso de gestion administrativa-almacen no realizo reporte de la accion</t>
  </si>
  <si>
    <t>Implementar el sistema de Información  ERP (Planificador de recursos empresariales), con relación al módulo de inventarios y Activos fijos,  en cuanto al seguimiento y control de las entradas y salidas de almacén.</t>
  </si>
  <si>
    <t>Implementación del Sistema del Módulo de inventarios y Activos</t>
  </si>
  <si>
    <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</si>
  <si>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rPr>
        <b/>
        <sz val="11"/>
        <color rgb="FF000000"/>
        <rFont val="Arial"/>
        <family val="2"/>
      </rPr>
      <t>La acción de mejora finalizó el 31 de Diciembre de 2022.</t>
    </r>
    <r>
      <rPr>
        <sz val="11"/>
        <color indexed="8"/>
        <rFont val="Arial"/>
        <family val="2"/>
      </rPr>
      <t xml:space="preserve">
El proceso de Gestión Administrativa emitió:
El 11 de noviembre de 2022, un informe de Implementación del sistema ERP DYNAMICS 365 BUSINESS CENTRAL, donde establece que durante el segundo semestre de 2022 se realizó actualización y parametrización de Entradas y salidas desde septiembre a Diciembre de 2021.
El 12 de Diciembre de 2022,  un Avance  del ERP indicando que se continua en avance al mes de Septiembre de 2021.
El 30 de Diciembre de 2022, se generó un correo electrónico donde se informa los inconvenientes presentados con el ERP y no permite su alimentación.
</t>
    </r>
    <r>
      <rPr>
        <b/>
        <sz val="11"/>
        <color rgb="FF000000"/>
        <rFont val="Arial"/>
        <family val="2"/>
      </rPr>
      <t>Por lo tanto,  se dio cumplimiento Parcialmente a la acción de mejora establecida en el Plan de Mejoramiento, quedando la misma VENCIDA.</t>
    </r>
  </si>
  <si>
    <t>VENCIDA</t>
  </si>
  <si>
    <t>NO</t>
  </si>
  <si>
    <t>Se está finalizando el ingreso de la información de diciembre 2021, de la propiedad, planta y equipo y se corrió la depreciación en el ERP hasta octubre de 2021.
Se adjunta informe de estado a junio de 2023 de la implementación del ERP.</t>
  </si>
  <si>
    <t>De acuerdo a la unidad de medida de la actividad, el proceso de gestion administrativa presenta un informe de capacitacion y parametrizacion  del sistema ERP DYNAMICS 365 BUSINESS CENTRAL, de  fecha de 21 de junio del 2023, donde se establece que se ejecutaron las siguientes actividades: 
- Se alimentaron 14 entradas de los meses de septiembre, octubre, noviembre y diciembre del 2021 con 6.171 ítems de bienes y 47 salidas del mes de septiembre del 2021 con 7.345 ítems de bienes del activo y del inventario.
- Se realizaron reuniones con los procesos de financiera y de tecnología para evaluar el tema de la depreciación, ya que generaba diferencia en el mes de septiembre
del 2021, llegando a un acuerdo a que al final de la alimentación del ERP al año 2023 se realizan los respectivos ajustes contables.
-Durante el proceso de activación y ejecución se han presentado requerimiento de soporte técnico y mesas de trabajo para la verificaron de la información
parametrizada en el ERP, Los requerimientos solicitados a soporte técnico son:
❖ Parametrización de diarios generales de activos fijos.
❖ Parametrización de cuentas contables.
❖ Error generado por el software al momento de grabar documentos.
❖ Parametrización de la ficha para la creación del registro de inventarios.
❖ Parametrización de cuentas contables para inventarios.
❖ Registro de productos en los diarios.
❖ Verificación de información incompleta en los activos fijos del ERP.
❖ Mesas de trabajo con el área financiera para la revisión y parametrización de cuentas contables.
❖ Actualización de activos fijos y de inventario en plantillas de Distribución DNBC y FNB.
❖ Se requirió soporte técnico para revisar las diferencias que genera el sistema con las depreciaciones comparadas con las realizadas manualmente en Gestión Financiera.</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</si>
  <si>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</si>
  <si>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Generar las entradas de almacén con las correspondientes facturas emitidas por los proveedores, y remitir copia de las mismas a la Subdirección de Coordinación bomberil para realizar las Resoluciones de Adjudicación</t>
  </si>
  <si>
    <t>Ingresos de almacén</t>
  </si>
  <si>
    <t>Dirección General-Subdirección Estratégica y de Coordinación Bomberil-Subdirección Administrativa y Financiera- Gestión Administrativa</t>
  </si>
  <si>
    <r>
      <t xml:space="preserve">Se generaron 30 ingresos de almacén que comienzan desde 138 hasta el 168, evidenciándose:
Ingresos de almacén emitidos con remisión y sin factura
138 del 02 de febrero, 139 del 04 de febrero , 140 del 15 de febrero, 143 del 25 de febrero, 148 del 17 de marzo, 150 del 01 de abril y 151 del 02 de mayo 
Ingreso de almacén emitido sin remisión y sin factura
142 del 23 de febrero 
Ingresos de Almacén que no se evidencian
145 y del 153 al 166
</t>
    </r>
    <r>
      <rPr>
        <b/>
        <sz val="11"/>
        <rFont val="Arial"/>
        <family val="2"/>
      </rPr>
      <t>Por lo tanto, se ha dado cumplimiento Parcialmente a la Acción de Mejora establecida.</t>
    </r>
  </si>
  <si>
    <r>
      <rPr>
        <b/>
        <sz val="11"/>
        <color rgb="FF000000"/>
        <rFont val="Arial"/>
        <family val="2"/>
      </rPr>
      <t xml:space="preserve">La acción de mejora finalizó el 31 de Diciembre de 2022.
</t>
    </r>
    <r>
      <rPr>
        <sz val="11"/>
        <color indexed="8"/>
        <rFont val="Arial"/>
        <family val="2"/>
      </rPr>
      <t xml:space="preserve">
Se cargaron en el One Drive 38 Ingresos de Almacén, realizados en el formato de entradas de Almacén pero no generadas en el Sistema ERP
Al realizar la revisión se evidenció que los siguientes ingresos se generaron con Remisión y no la Factura de Venta: 
Agosto de 2022:  177 y 182.
Septiembre de 2022: El Archivo cargado no permite su apertura.
Octubre de 2022:  190
Noviembre de 2022: 192
Diciembre de 2022: 198,199,203,205,206, 207, 208, 212 y 213
De igual forma, se evidenció las siguientes falencias:
Los ingresos 198, 199, 200, 202, 203, 204, 205, 207, 208, 209, 210, 212, 213 no poseen firma del supervisor
No se cargaron los ingresos 201, 211, 197, 191, 181.
De los 38 ingresos cargados únicamente 13 se encuentran generadas con factura es decir el 34%
</t>
    </r>
    <r>
      <rPr>
        <b/>
        <sz val="11"/>
        <color rgb="FF000000"/>
        <rFont val="Arial"/>
        <family val="2"/>
      </rPr>
      <t>Por lo tanto,  se dio cumplimiento Parcialmente a la acción de mejora establecida en el Plan de Mejoramiento, quedando la misma VENCIDA.</t>
    </r>
  </si>
  <si>
    <t>Se adjuntan entradas de almacén de enero a junio de 2023, junto con las remisiones correspondientes</t>
  </si>
  <si>
    <t>De acuerdo a la unidad de medida de la accion de mejora, el proceso de Gestion Administrativa-almacen, se evidencia en  el ONE DRIVE 5 ingresos de almacen realizados en el formato de entradas de Almacén pero no generadas en el Sistema ERP.
Al realizar el monitoreo y aseguramiento de las evidencias se observa que los siguientes ingresos se realizaron con remision y no con factura de venta:
Consecutivo-Fecha: 
214- enero 12 de 2023
215-enero 18 de 2023
216- enero 27 de 2023
217-A -mayo 8 de 2023
224-junio 16 de 2023
De igual forma se evidencia que los siguientes ingresos no poseen firma del supervisor:
Consecutivo-Fecha
214-enero 12 de 2023
215-enero 18 de 2023
216-enero 27 de 2023</t>
  </si>
  <si>
    <r>
      <rPr>
        <b/>
        <sz val="11"/>
        <rFont val="Arial"/>
        <family val="2"/>
      </rPr>
      <t xml:space="preserve">La acción de mejora finalizó el 31 de Diciembre de 2022.
</t>
    </r>
    <r>
      <rPr>
        <sz val="11"/>
        <rFont val="Arial"/>
        <family val="2"/>
      </rPr>
      <t xml:space="preserve">
Se cargaron en el One Drive 5 Ingresos de Almacén, realizados en el formato de entradas de Almacén pero no generadas en el Sistema ERP, de los cuales no se evidenció la Factura de Venta para tres entradas: 
Enero 12 de 2023: 214.
Enero 18 de 2023: 215.
Enero 27 de 2023: 216.
Y para las 2 restantes se observa la factura de venta:
Mayo 8 de 2023:  217-A.
Junio 16 de 2023: 224.
De igual forma, se evidenciaron las siguientes falencias: Los ingresos 214, 215 y 216 no poseen firma del supervisor y no se cargaron los siguientes ingresos: 217 y del 218 al 223.
De los 5 formatos de entrada remitidos no se soportan con facturas 3 (un 60%), como se encuentra descrito en la actividad a ejecutar, ni se evidencia la remisión a la Subdirección de Coordinación Bomberil para realizar las Resoluciones de Adjudicación. De igual manera, de los 12 ingresos del semestre tan solo se verifica el cumplimiento en 2, es decir un 16,67%.
</t>
    </r>
    <r>
      <rPr>
        <b/>
        <sz val="11"/>
        <rFont val="Arial"/>
        <family val="2"/>
      </rPr>
      <t>Por lo tanto,  se dio cumplimiento Parcialmente a la acción de mejora establecida en el Plan de Mejoramiento, quedando la misma VENCIDA.</t>
    </r>
  </si>
  <si>
    <t>Faltaban 54% para llegar al 100%. Si hubiesen tenido las 12 (ingresos) bien, se otorga el 100% 
como solo hay dos de los 12 entonces sería 12 sería el 54% a cuanto equivale 2 da un 9%.
Entonces 46 más 9 da el 55%</t>
  </si>
  <si>
    <t>Generación de las resoluciones de adjudicación de los bienes entregados a los CB, las características del bien, códigos entre otros.</t>
  </si>
  <si>
    <t>Resoluciones de adjudicación</t>
  </si>
  <si>
    <t>Dirección General-Subdirección Estratégica y de Coordinación Bomberil</t>
  </si>
  <si>
    <r>
      <t xml:space="preserve">En el primer semestre de 2022, se realizaron 85 resoluciones  de adjudicación, de los bienes entregados a los diferentes cuerpos de bomberos, identificandose las características de los mismos. No obstante la resolución 080 no se encuentra firmada. Estas resoluciones son realizadadas con base en las salidas de Almacén 
</t>
    </r>
    <r>
      <rPr>
        <b/>
        <sz val="11"/>
        <rFont val="Arial"/>
        <family val="2"/>
      </rPr>
      <t>Por lo tanto, se ha dado cumplimiento a la acción de mejora establecida en el Plan de Mejoramiento.</t>
    </r>
  </si>
  <si>
    <t>Fortalecimiento Bomberil</t>
  </si>
  <si>
    <r>
      <rPr>
        <b/>
        <sz val="11"/>
        <color rgb="FF000000"/>
        <rFont val="Arial"/>
        <family val="2"/>
      </rPr>
      <t>La acción de mejora finalizó el 31 de Diciembre de 2022.</t>
    </r>
    <r>
      <rPr>
        <sz val="11"/>
        <color indexed="8"/>
        <rFont val="Arial"/>
        <family val="2"/>
      </rPr>
      <t xml:space="preserve">
Se realizó la verificación de 26 resoluciones de adjudicación y  8 comodatos, y en las mismas se identificaron las características de los bienes a entregar. No se evidencia el cargue del comodato 228 (Vehiculos y carros cisternas), por lo tanto no se logró realizar la verificación del mismo.
</t>
    </r>
    <r>
      <rPr>
        <b/>
        <sz val="11"/>
        <color rgb="FF000000"/>
        <rFont val="Arial"/>
        <family val="2"/>
      </rPr>
      <t xml:space="preserve">Por lo tanto,  se dio cumplimiento a la acción de mejora establecida en el Plan de Mejoramiento.
</t>
    </r>
  </si>
  <si>
    <t>PARCIALMENTE</t>
  </si>
  <si>
    <t>Se adjunta lista de resoluciones correspondientes al primer tirmestre en el siguiente link:
https://dnbcgovco-my.sharepoint.com/personal/claudia_quintero_dnbc_gov_co/_layouts/15/onedrive.aspx?FolderCTID=0x012000FAE069AFB9ECED4AA59ADD7FCA8ED8BD&amp;id=%2Fpersonal%2Fclaudia%5Fquintero%5Fdnbc%5Fgov%5Fco%2FDocuments%2FAVANCE%20CGR%20PRIMER%20SEMESTRE%202023%2FPM%20Vigencia%202020%2FHallazgo%201%20de%202020%20Kit%20de%20Bioseguridad%2FResoluci%C3%B3n%20de%20Adjudicaci%C3%B3n&amp;view=0</t>
  </si>
  <si>
    <t xml:space="preserve">Se evidencia un listado de las resoluciones de la vigencia 2023, no obstante el hipervinculo que direccionan al docuemnto no sirve, por lo tanto no se pudo hacer la verificacion. </t>
  </si>
  <si>
    <r>
      <rPr>
        <b/>
        <sz val="11"/>
        <rFont val="Arial"/>
        <family val="2"/>
      </rPr>
      <t>La acción de mejora finalizó el 31 de Diciembre de 2022.</t>
    </r>
    <r>
      <rPr>
        <sz val="11"/>
        <rFont val="Arial"/>
        <family val="2"/>
      </rPr>
      <t xml:space="preserve">
De enero a junio se han generado 23 resoluciones de adjudicación relacionadas en el archivo de excel, se verificaron las 23 cargadas en el OneDrive, todas conforme.
</t>
    </r>
    <r>
      <rPr>
        <b/>
        <sz val="11"/>
        <rFont val="Arial"/>
        <family val="2"/>
      </rPr>
      <t>Por lo tanto, se dio cumplimiento a la acción de mejora establecida en el Plan de Mejoramiento.</t>
    </r>
  </si>
  <si>
    <t xml:space="preserve"> CON EFECTIVIDAD</t>
  </si>
  <si>
    <t>Generación de las salidas de almacén de los bienes entregados a los CB, indicando el número de la resolución.</t>
  </si>
  <si>
    <t xml:space="preserve">Salidas de Almacén
</t>
  </si>
  <si>
    <t>Dirección General-Subdirección Administrativa y Financiera-Gestión Administrativa</t>
  </si>
  <si>
    <r>
      <t xml:space="preserve">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t>
    </r>
    <r>
      <rPr>
        <b/>
        <sz val="11"/>
        <rFont val="Arial"/>
        <family val="2"/>
      </rPr>
      <t>Por lo tanto, se ha dado  cumplimiento Parcialmente  a la acción de mejora establecida en el Plan de Mejoramiento</t>
    </r>
  </si>
  <si>
    <r>
      <rPr>
        <b/>
        <sz val="11"/>
        <color rgb="FF000000"/>
        <rFont val="Arial"/>
        <family val="2"/>
      </rPr>
      <t xml:space="preserve">La acción de mejora finalizó el 31 de Diciembre de 2022
</t>
    </r>
    <r>
      <rPr>
        <sz val="11"/>
        <color rgb="FF000000"/>
        <rFont val="Arial"/>
        <family val="2"/>
      </rPr>
      <t xml:space="preserve">La evidencia cargada corresponde a los comodatos de la vigencia 2020 y no a la vigencia 2022 (Comodatos y resoluciones de adjudicación). 
Las salidas de almacén se continúan realizando manualmente, sin dar aplicación al aplicativo ERP
</t>
    </r>
    <r>
      <rPr>
        <b/>
        <sz val="11"/>
        <color rgb="FF000000"/>
        <rFont val="Arial"/>
        <family val="2"/>
      </rPr>
      <t xml:space="preserve">Por lo tanto,  se dio cumplimiento Parcialmente a la acción de Mejora establecida, quedando la misma VENCIDA
</t>
    </r>
    <r>
      <rPr>
        <sz val="11"/>
        <color rgb="FF000000"/>
        <rFont val="Arial"/>
        <family val="2"/>
      </rPr>
      <t xml:space="preserve">
</t>
    </r>
  </si>
  <si>
    <t>Se adjuntan salidas de almacén de 2022 y de enero a junio de 2023, indicando los números de resolución.
Aún no  de puede hacer uso del aplicativo ERP debido a que no se ha finalizado el cargue de información.</t>
  </si>
  <si>
    <t>Se evidencia en el ONE drive 430 saidas de almacen de la vigencia 2022, presentandose las siguientes falencias:
- mas del 50% de las salidas no cuentan con el numero de resolucion y/o munero de comodato.
-Asi mismo, de las 161 salidas de almacen de la vigencia 2023 estan se encuentran bien.
Es de anotar que las salidas de almacen se continuan realizando manualmente, sin dar aplicabilidad al aplicativo ERP</t>
  </si>
  <si>
    <r>
      <rPr>
        <b/>
        <sz val="11"/>
        <rFont val="Arial"/>
        <family val="2"/>
      </rPr>
      <t xml:space="preserve">La acción de mejora finalizó el 31 de Diciembre de 2022
</t>
    </r>
    <r>
      <rPr>
        <sz val="11"/>
        <rFont val="Arial"/>
        <family val="2"/>
      </rPr>
      <t xml:space="preserve">Se revisaron las evidencias cargadas para la vigencia 2023, las cuales corresponden a 131 salidas de almacen, así: 12 de enero, 4 de febrero, 105 de marzo, 6 de abril, 1 de mayo y 3 de junio, de las cuales en 4 (1169, 1171, 1176 y 1182) no se relaciona resolución, ni comodato.  Se observa que en la resolución 1287, la fecha de salida es anterior a la fecha de expedición de la resolución relacionada, incumpliendo así lo estipulado en la descripción de la actividad 8 del procedimiento Gestión de bienes, el cual indica: </t>
    </r>
    <r>
      <rPr>
        <sz val="10"/>
        <rFont val="Arial"/>
        <family val="2"/>
      </rPr>
      <t xml:space="preserve">"Se verifica la solicitud realizada con el contrato de comodato o Resolución de Adjudicación realizada, de no encontrar diferencias se realiza el registro de salida de almacén en el ERP de la entidad y se alista los bienes a entregar". </t>
    </r>
    <r>
      <rPr>
        <sz val="11"/>
        <rFont val="Arial"/>
        <family val="2"/>
      </rPr>
      <t xml:space="preserve">Por lo tanto, la salida de almacén no se puede realizar hasta que no se cuente con la resolución de adjudicación para hacer la verificación respectiva.
Las salidas de almacén se continúan realizando manualmente, sin dar aplicación al aplicativo ERP.
</t>
    </r>
    <r>
      <rPr>
        <b/>
        <sz val="11"/>
        <rFont val="Arial"/>
        <family val="2"/>
      </rPr>
      <t>Por lo tanto, la acción de mejora establecida en el Plan de Mejoramiento, no tiene efectividad al corte 30 de junio de 2023.</t>
    </r>
  </si>
  <si>
    <t>SIN EFECTIVIDAD</t>
  </si>
  <si>
    <t>Iniciar las acciones  disciplinarias a que haya lugar por el incumplimiento a los procedimientos y manuales establecidos por la entidad</t>
  </si>
  <si>
    <t>Acciones adelantadas</t>
  </si>
  <si>
    <t>Dirección General-Subdirección Administrativa y Financiera-Asuntos disciplinarios</t>
  </si>
  <si>
    <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</si>
  <si>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t>Asuntos Disciplinarios</t>
  </si>
  <si>
    <r>
      <rPr>
        <b/>
        <sz val="11"/>
        <color rgb="FF000000"/>
        <rFont val="Arial"/>
        <family val="2"/>
      </rPr>
      <t>La acción de mejora finalizó el 31 de Diciembre de 2022</t>
    </r>
    <r>
      <rPr>
        <sz val="11"/>
        <color indexed="8"/>
        <rFont val="Arial"/>
        <family val="2"/>
      </rPr>
      <t xml:space="preserve">
Mediante el expediente No. 002/2022 del 2 de diciembre de 2022 se realiza el auto que avoca conocimiento del proceso.
</t>
    </r>
    <r>
      <rPr>
        <b/>
        <sz val="11"/>
        <color rgb="FF000000"/>
        <rFont val="Arial"/>
        <family val="2"/>
      </rPr>
      <t>Por lo tanto, se dio cumplimiento a la acción de mejora establecida en el Plan de Mejoramiento</t>
    </r>
  </si>
  <si>
    <t>El proceso de gestion en asuntos disciplinarios, realiza modificacion de procedimiento en atencion a la implementacion de la Ley 1952, posteriormente se realiza recoleccion de evidencias y analisis de cada caso para determinar si existe merito para iniciar una investigacion disciplinaria o  no, a la fecha nos encontramos en la fase final de la investigacion de los casos para asi dar la determinacion correspondiente</t>
  </si>
  <si>
    <t>Se evidencia mediante certificacion de CERTIFICAR que la asignación de los 16 hallazgos
con incidencia disciplinaria asignados a Comjuridica Asesores SAS el pasado 20 de junio de
2023, se encuentra en proceso de revisión y calificación de mérito para dar inicio o no de la
acción disciplinaria</t>
  </si>
  <si>
    <r>
      <rPr>
        <b/>
        <sz val="11"/>
        <color rgb="FF000000"/>
        <rFont val="Arial"/>
        <family val="2"/>
      </rPr>
      <t>La acción de mejora finalizó el 31 de Diciembre de 2022</t>
    </r>
    <r>
      <rPr>
        <sz val="11"/>
        <color indexed="8"/>
        <rFont val="Arial"/>
        <family val="2"/>
      </rPr>
      <t xml:space="preserve">
</t>
    </r>
    <r>
      <rPr>
        <sz val="11"/>
        <rFont val="Arial"/>
        <family val="2"/>
      </rPr>
      <t>Se evidencia certificación de Comjurídica asesores S.A.S. de fecha 6 de julio de 2023, solicitada por la DNBC, la cual indica que:</t>
    </r>
    <r>
      <rPr>
        <sz val="9"/>
        <rFont val="Arial"/>
        <family val="2"/>
      </rPr>
      <t xml:space="preserve"> </t>
    </r>
    <r>
      <rPr>
        <sz val="10"/>
        <rFont val="Arial"/>
        <family val="2"/>
      </rPr>
      <t>"se encuentra en proceso de revisión y calificación de mérito para dar inicio o no de la acción disciplinaria".</t>
    </r>
    <r>
      <rPr>
        <sz val="11"/>
        <rFont val="Arial"/>
        <family val="2"/>
      </rPr>
      <t xml:space="preserve">
</t>
    </r>
    <r>
      <rPr>
        <sz val="11"/>
        <color indexed="8"/>
        <rFont val="Arial"/>
        <family val="2"/>
      </rPr>
      <t xml:space="preserve">
</t>
    </r>
    <r>
      <rPr>
        <b/>
        <sz val="11"/>
        <color rgb="FF000000"/>
        <rFont val="Arial"/>
        <family val="2"/>
      </rPr>
      <t>Por lo tanto, se dio cumplimiento a la acción de mejora establecida en el Plan de Mejoramiento.</t>
    </r>
  </si>
  <si>
    <r>
      <t xml:space="preserve">Hallazgo No. 02 de 2020.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</si>
  <si>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 xml:space="preserve">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t>
  </si>
  <si>
    <t>Generar  acciones de supervisión y control de los bienes recibidos y entregados, así como en la cancelación de los compromisos adquiridos</t>
  </si>
  <si>
    <t>Cuando se presenten situaciones atípicas que generen la declaratoria de Urgencia Manifiesta, se acataran las directrices impartidas por los órganos de control y vigilancia</t>
  </si>
  <si>
    <t>Directrices Órganos de Control</t>
  </si>
  <si>
    <t>Dirección General-Subdirección Estratégica y de Coordinación Bomberil-Subdirección Administrativa y Financiera-Gestión Contractual</t>
  </si>
  <si>
    <r>
      <t xml:space="preserve">Se realizó acta del 03 de junio de 2022, donde el responsable del Proceso de Gestión Contractual certifica que de enero a mayo de 2022,  no se han presentado situaciones atipicas que generen la declaratoria de Urgencia Manifiesta en la contratación efectuada, por parte de la DNBC y que la DNBC acatara las directrices impartidas por los Organos de Control y Vigilancia
</t>
    </r>
    <r>
      <rPr>
        <b/>
        <sz val="11"/>
        <rFont val="Arial"/>
        <family val="2"/>
      </rPr>
      <t>Por lo tanto, se ha dado cumplimiento parcialmente a la acción de mejora establecida en el Plan de Mejoramiento.</t>
    </r>
  </si>
  <si>
    <t>Contratación</t>
  </si>
  <si>
    <r>
      <rPr>
        <b/>
        <sz val="11"/>
        <color rgb="FF000000"/>
        <rFont val="Arial"/>
        <family val="2"/>
      </rPr>
      <t>La acción de mejora finalizó el 31 de Diciembre de 2022</t>
    </r>
    <r>
      <rPr>
        <sz val="11"/>
        <color indexed="8"/>
        <rFont val="Arial"/>
        <family val="2"/>
      </rPr>
      <t xml:space="preserve">
Se emitió certificación  por parte del Proceso de Gestión Contractual y la Subdirección Administrativa y Financiera, el día 28 de diciembre de 2022, donde  se establece  que </t>
    </r>
    <r>
      <rPr>
        <sz val="11"/>
        <color rgb="FF000000"/>
        <rFont val="Arial"/>
        <family val="2"/>
      </rPr>
      <t xml:space="preserve">no se han presentado situaciones atipicas que generen la declaratoria de urgencia manifiesta en la contratacion efectuada por la oficina de GESTION CONTRACTUAL y que asi mismo, se acatan las directices impartidas en la normatividad vigente y por los organos de control y vigilancia.
</t>
    </r>
    <r>
      <rPr>
        <sz val="11"/>
        <color indexed="8"/>
        <rFont val="Arial"/>
        <family val="2"/>
      </rPr>
      <t xml:space="preserve">
</t>
    </r>
    <r>
      <rPr>
        <b/>
        <sz val="11"/>
        <color rgb="FF000000"/>
        <rFont val="Arial"/>
        <family val="2"/>
      </rPr>
      <t>Por lo tanto, se dio cumplimiento a la acción de mejora establecida en el Plan de Mejoramiento</t>
    </r>
  </si>
  <si>
    <t xml:space="preserve">Se aporta certificación expedida de forma conjunta por el Subdirector Admministrativo y Financiero y el Lider de Gestión Contractual en el que se indica que en el periodo no existió declaración de urgencia manifiesta. </t>
  </si>
  <si>
    <t>El proceso de gestion contractual con corte a 7 de julio no resporto seguimiento ni evidencia de la ejecucion de la actividad</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</si>
  <si>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Se emitió certificación  por parte del Proceso de Gestión Contractual y la Subdirección Administrativa y Financiera, el día 04 de julio de 2023, Certificando el periodo comprendido entre el 01 de enero al 30 de junio de 2023, estableciendo que no se han presentado situaciones que generen la declaratoria de urgencia manifiesta en la contratacion efectuada por la oficina de GESTION CONTRACTUAL.
</t>
    </r>
    <r>
      <rPr>
        <sz val="11"/>
        <color rgb="FFFF0000"/>
        <rFont val="Arial"/>
        <family val="2"/>
      </rPr>
      <t xml:space="preserve">
</t>
    </r>
    <r>
      <rPr>
        <b/>
        <sz val="11"/>
        <color rgb="FF000000"/>
        <rFont val="Arial"/>
        <family val="2"/>
      </rPr>
      <t>Por lo tanto, se dio cumplimiento a la acción de mejora establecida en el Plan de Mejoramiento</t>
    </r>
  </si>
  <si>
    <t>Implementación en los documentos elaborados por el proceso de Gestión Contractual,  de la fecha de la elaboración, del nombre de quien lo elaboró, nombre quien lo revisa y lo aprueba.</t>
  </si>
  <si>
    <t>Documentos elaborados</t>
  </si>
  <si>
    <r>
      <t xml:space="preserve">Se evidencia que se estableció en las Certificaciones de contratos, resoluciones de adjudicación  y los contratos  la fecha de elaboración, el nombre de fecha de la elaboración, del nombre de quien lo elaboró,  nombre quien lo revisa y el nombre de quien  lo aprueba (firmante), Evidencia: Contrato 038 de 2022, Resolución de adjudicación No. 172 de 2022, Contratos  No. 137 y 138 de 2022 . No obstante, estos documentos no han sido incorporados al SIGE
</t>
    </r>
    <r>
      <rPr>
        <b/>
        <sz val="11"/>
        <rFont val="Arial"/>
        <family val="2"/>
      </rPr>
      <t>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</si>
  <si>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Proceso de Gestión Contractual cargó en el One Drive 55 estudios Previos  de  contratos de prestación de servicios evidenciandose que 19 no poseen firma de quien los elaboró o revisó esto equivale al 35%.
</t>
    </r>
    <r>
      <rPr>
        <b/>
        <sz val="11"/>
        <color rgb="FF000000"/>
        <rFont val="Arial"/>
        <family val="2"/>
      </rPr>
      <t>Por lo tanto, se dio cumplimiento Parcialmente a la acción de mejora establecida en el Plan de Mejoramiento, quedando la misma VENCIDA</t>
    </r>
  </si>
  <si>
    <t xml:space="preserve">Se carga muestra contratos suscritos por la DNBC entre 1 enero y 30 de junio de 2023, donde se evidencia la implementación del flujo de aprobación, no obstante lo anterior el modelo del documento no se encuentra formalizado en el sistema de Gestión.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</si>
  <si>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El Proceso de Gestión Contractual cargó en el One Drive, la evidencia de los Estudios Previos donde se puede apreciar la acción de mejora que establece la Implementación en los documentos elaborados por el proceso de Gestión Contractual,  el  nombre de quien lo elaboró, nombre quien lo revisa y lo aprueba.
</t>
    </r>
    <r>
      <rPr>
        <sz val="11"/>
        <color indexed="8"/>
        <rFont val="Arial"/>
        <family val="2"/>
      </rPr>
      <t xml:space="preserve">
</t>
    </r>
    <r>
      <rPr>
        <b/>
        <sz val="11"/>
        <color rgb="FF000000"/>
        <rFont val="Arial"/>
        <family val="2"/>
      </rPr>
      <t>Por lo tanto, se dio cumplimiento a la acción de mejora establecida en el Plan de Mejoramiento.</t>
    </r>
  </si>
  <si>
    <t>Actualizar el manual de contratación con capitulo especial que incluya la  Urgencia Manifiesta acatando la normatividad  de las directrices impartidas por los órganos de control y vigilancia.</t>
  </si>
  <si>
    <t>Manual de contratación actualizado</t>
  </si>
  <si>
    <t>Dirección General-Subdirección Administrativa y Financiera-Gestión Contractual</t>
  </si>
  <si>
    <r>
      <t xml:space="preserve">La acción de mejora finalizó el 30 de Junio de 2022.
</t>
    </r>
    <r>
      <rPr>
        <sz val="11"/>
        <color rgb="FF000000"/>
        <rFont val="Arial"/>
        <family val="2"/>
      </rPr>
      <t xml:space="preserve">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indexed="8"/>
        <rFont val="Arial"/>
        <family val="2"/>
      </rPr>
      <t xml:space="preserve">
Por lo tanto, se dado cumplimiento a la acción de mejora establecida en el Plan de Mejoramiento.
</t>
    </r>
  </si>
  <si>
    <r>
      <t xml:space="preserve">La acción de mejora finalizó el 30 de Junio de 2022.
</t>
    </r>
    <r>
      <rPr>
        <sz val="11"/>
        <color rgb="FF000000"/>
        <rFont val="Arial"/>
        <family val="2"/>
      </rPr>
      <t xml:space="preserve">En el primer semestre  de 2022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indexed="8"/>
        <rFont val="Arial"/>
        <family val="2"/>
      </rPr>
      <t xml:space="preserve">
Por lo tanto, se dio cumplimiento a la acción de mejora establecida en el Plan de Mejoramiento.
</t>
    </r>
  </si>
  <si>
    <t xml:space="preserve">Se aporta copia de Manual de Contratación Código MN-CO-01 Versión 2, adoptado por medio de Resolución 345 del 23 de junio de 2022. </t>
  </si>
  <si>
    <r>
      <t xml:space="preserve">La acción de mejora finalizó el 30 de Junio de 2022.
</t>
    </r>
    <r>
      <rPr>
        <sz val="11"/>
        <color rgb="FF000000"/>
        <rFont val="Arial"/>
        <family val="2"/>
      </rPr>
      <t xml:space="preserve">En el primer semestre  de 2022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sz val="11"/>
        <color rgb="FFFF0000"/>
        <rFont val="Arial"/>
        <family val="2"/>
      </rPr>
      <t xml:space="preserve">
</t>
    </r>
    <r>
      <rPr>
        <b/>
        <sz val="11"/>
        <color indexed="8"/>
        <rFont val="Arial"/>
        <family val="2"/>
      </rPr>
      <t xml:space="preserve">Por lo tanto, se dio cumplimiento a la acción de mejora establecida en el Plan de Mejoramiento.
</t>
    </r>
  </si>
  <si>
    <t>Actualización del Manual de supervisión e incluir los Procedimientos de entrega de Bienes y Central de Cuentas.</t>
  </si>
  <si>
    <t>Manual de supervisión actualizado</t>
  </si>
  <si>
    <t>Dirección General-Subdirección Administrativa y Financiera-Gestión Contractual-Gestión Jurídica</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</si>
  <si>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</si>
  <si>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La acción de mejora finalizó el 30 de Junio de 2022.</t>
    </r>
    <r>
      <rPr>
        <sz val="11"/>
        <rFont val="Arial"/>
        <family val="2"/>
      </rPr>
      <t xml:space="preserve">
En el Primer semestre de 2022,  se realizó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dio  cumplimiento a la acción de mejora establecida en el Plan de Mejoramiento.</t>
    </r>
    <r>
      <rPr>
        <sz val="11"/>
        <rFont val="Arial"/>
        <family val="2"/>
      </rPr>
      <t xml:space="preserve">
</t>
    </r>
  </si>
  <si>
    <t xml:space="preserve">Se aporta copia de Manual de Contratación Código MN-CO-02 Versión 2, adoptado por medio de Resolución 364 del 21 de junio de 2022. </t>
  </si>
  <si>
    <r>
      <rPr>
        <b/>
        <sz val="11"/>
        <rFont val="Arial"/>
        <family val="2"/>
      </rPr>
      <t>La acción de mejora finalizó el 30 de Junio de 2022.</t>
    </r>
    <r>
      <rPr>
        <sz val="11"/>
        <rFont val="Arial"/>
        <family val="2"/>
      </rPr>
      <t xml:space="preserve">
Al realizar la revisión se evidencia que el Procedimiento de Gestión de Bienes en el  Manual de Supervisión no fue actualizado con la versión vigente.
</t>
    </r>
    <r>
      <rPr>
        <b/>
        <sz val="11"/>
        <rFont val="Arial"/>
        <family val="2"/>
      </rPr>
      <t>Por lo tanto, la acción de mejora establecida en el Plan de Mejoramiento, no tiene efectividad al corte 30 de junio de 2023.</t>
    </r>
  </si>
  <si>
    <t xml:space="preserve">Taller de socialización semestral del Manual de Contratación y Supervisión </t>
  </si>
  <si>
    <t>Taller de socialización</t>
  </si>
  <si>
    <r>
      <t xml:space="preserve">A la fecha no se ha realizado el taller de socialización semestral del Manual de Contratación ni del Manual de Supervisión
</t>
    </r>
    <r>
      <rPr>
        <b/>
        <sz val="11"/>
        <rFont val="Arial"/>
        <family val="2"/>
      </rPr>
      <t xml:space="preserve">
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</si>
  <si>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realizó un taller de socialización del manual de contratación y supervisión para el personal de Gestión Contractual el  16 de agosto  y  22 de noviembre de 2022
</t>
    </r>
    <r>
      <rPr>
        <b/>
        <sz val="11"/>
        <color rgb="FF000000"/>
        <rFont val="Arial"/>
        <family val="2"/>
      </rPr>
      <t>Por lo tanto, se dio  cumplimiento a la acción de mejora establecida en el Plan de Mejoramiento.</t>
    </r>
  </si>
  <si>
    <t>OJO A TENER EN CUENTA POR CONTRATACIÓN</t>
  </si>
  <si>
    <t>En el segundo trimestre no se realizaron capacitaciones, por tal motivo se solicito realizar la actividad en el tercer trimestre.</t>
  </si>
  <si>
    <r>
      <rPr>
        <b/>
        <sz val="11"/>
        <rFont val="Arial"/>
        <family val="2"/>
      </rPr>
      <t>La acción de mejora finalizó el 31 de Diciembre de 2022.</t>
    </r>
    <r>
      <rPr>
        <sz val="11"/>
        <rFont val="Arial"/>
        <family val="2"/>
      </rPr>
      <t xml:space="preserve">
De enero a junio de 2023 no se ha realizado taller  de socialización del manual de contratación y supervisión,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</si>
  <si>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t>Actualización del Procedimiento de Gestión de Bienes, incluyendo la aplicabilidad del sistema ERP.</t>
  </si>
  <si>
    <t>Actualización del Procedimiento de Gestión de Bienes</t>
  </si>
  <si>
    <r>
      <t xml:space="preserve">La acción de mejora finalizó el 30 de Junio de 2022.
</t>
    </r>
    <r>
      <rPr>
        <sz val="11"/>
        <rFont val="Arial"/>
        <family val="2"/>
      </rPr>
      <t>Se evidencia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ha dado cumplimiento a la acción de mejora establecida en el Plan de Mejoramiento.
</t>
    </r>
  </si>
  <si>
    <r>
      <t xml:space="preserve">La acción de mejora finalizó el 30 de Junio de 2022.
</t>
    </r>
    <r>
      <rPr>
        <sz val="11"/>
        <rFont val="Arial"/>
        <family val="2"/>
      </rPr>
      <t>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dio cumplimiento a la acción de mejora establecida en el Plan de Mejoramiento.
</t>
    </r>
  </si>
  <si>
    <t>Actualmente existe un procedimiento de Gestión de bienes con código PC-AD-01, en su versión número 4. Aún se encuentra en proceso de actualización.</t>
  </si>
  <si>
    <t>De acuero a la unidad de medida de la actividad el proceso de Gestion administrativa- almacen durante el primer senestre de 2023 ha venido trabajando en la actualizacion del  Procedimiento de Gestión de Bienes Código: PC-AD-01 Versión 4, es de anotar que se cargo un borrador del procedimeinto,.</t>
  </si>
  <si>
    <r>
      <t xml:space="preserve">La acción de mejora finalizó el 30 de Junio de 2022.
</t>
    </r>
    <r>
      <rPr>
        <sz val="11"/>
        <rFont val="Arial"/>
        <family val="2"/>
      </rPr>
      <t>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El proceso diligenció el avance  estipulando que existe un borrador de una nueva versión de modificación pero no anexó las respectivas evidencias para realizar el seguimiento por parte de la OCI, del borrador de actualización.</t>
    </r>
    <r>
      <rPr>
        <sz val="11"/>
        <color rgb="FFFF0000"/>
        <rFont val="Arial"/>
        <family val="2"/>
      </rPr>
      <t xml:space="preserve">
</t>
    </r>
    <r>
      <rPr>
        <sz val="11"/>
        <rFont val="Arial"/>
        <family val="2"/>
      </rPr>
      <t xml:space="preserve">
</t>
    </r>
    <r>
      <rPr>
        <b/>
        <sz val="11"/>
        <rFont val="Arial"/>
        <family val="2"/>
      </rPr>
      <t xml:space="preserve">Por lo tanto, la acción de mejora establecida en el Plan de Mejoramiento, no tiene efectividad al corte 30 de junio de 2023.
</t>
    </r>
  </si>
  <si>
    <t>Actualización de los Procedimientos PC-GF-10 Registro de obligaciones versión 1, procedimiento PCGF-10 Central de cuentas versión 1, en relación a la implementación de controles</t>
  </si>
  <si>
    <t>Actualización de procedimientos</t>
  </si>
  <si>
    <t>Dirección General-Subdirección Administrativa y Financiera-Gestión Financiera</t>
  </si>
  <si>
    <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
Por lo tanto, se ha dado cumplimiento a la acción de mejora establecida en el Plan de Mejoramiento.
</t>
    </r>
  </si>
  <si>
    <t>Financiera</t>
  </si>
  <si>
    <r>
      <t xml:space="preserve">La acción de mejora finalizó el 30 de Junio de 2022.
</t>
    </r>
    <r>
      <rPr>
        <sz val="11"/>
        <color rgb="FF000000"/>
        <rFont val="Arial"/>
        <family val="2"/>
      </rPr>
      <t xml:space="preserve">En el primer semestre de 2022,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
Por lo tanto, se dio cumplimiento a la acción de mejora establecida en el Plan de Mejoramiento.
</t>
    </r>
  </si>
  <si>
    <t>En el primer trimestre de 2023 gestion financiera actualizo los formatos de pago a contratistas.
FO-GF-10-02 Versión 5 Informe de Actividades
FO-GF-10-03 Versión 5 Formato Informe mensual y/o periodico de supervisión
FO-GF-10-06 Versión 5 Paz y salvo contratistas
Los procedimientos de gestion financiera no han sido modificados</t>
  </si>
  <si>
    <t xml:space="preserve">se evidencia que el proceso de gestion financiera durante el primer semestre de 2023 actualizo los siguientes formatos: 
FO-GF-10-02 Versión 5 Informe de Actividades
FO-GF-10-03 Versión 5 Formato Informe mensual y/o periodico de supervisión
FO-GF-10-06 Versión 5 Paz y salvo contratistas.
Dado lo anterior se aclara que durante el primer semestre de 2023 el proceso de gestion Finaciera no identifico la necesidad de actualizar los procedimeintos. 
</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</si>
  <si>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rFont val="Arial"/>
        <family val="2"/>
      </rPr>
      <t xml:space="preserve">
Por lo tanto, se dio cumplimiento a la acción de mejora establecida en el Plan de Mejoramiento.
</t>
    </r>
  </si>
  <si>
    <t>Taller de socialización semestral de los procedimientos actualizados del Proceso Gestión Financiera</t>
  </si>
  <si>
    <r>
      <t xml:space="preserve">El día 16 de Junio de 2022, se realizó el Taller de socialización de los Procedimientos y formatos para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</si>
  <si>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día martes 20 de diciembre de 2022, se realizó taller de socialización por parte del Proceso de Gestión Financiera, de los procedimientos actualizados, asi como el diligenciamiento de la cuenta final para pagos por parte de los contratistas .
</t>
    </r>
    <r>
      <rPr>
        <b/>
        <sz val="11"/>
        <color rgb="FF000000"/>
        <rFont val="Arial"/>
        <family val="2"/>
      </rPr>
      <t>Por lo tanto, se dio cumplimiento a la acción de mejora establecida en el Plan de Mejoramiento.</t>
    </r>
  </si>
  <si>
    <t>En el mes de a bril de 2023 gestion financiera realizo presentacion sobre la induccion de proceso de pago de contratistas y se presento atraves del programa de capacitacion del proceso de gestion de talento humano</t>
  </si>
  <si>
    <t xml:space="preserve">De acuerdo a la unidad de medida (Taller de socialización semestral de los procedimientos actualizados del Proceso Gestión Financiera), el proceso de gestion financiera carga una presentacion de induccion y reinduccion del proceso de pagos, no nobstante no se evidencia ni listados de asistencia del taller, o si este fue realizado por medio magnetico o enviado por correo. dado lo anterior se aclara que en el primer semestre de 2023 el proceso de gestion financiera no identifico la necesidad de actualizar los procedimientos.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</si>
  <si>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El día 26 de abril de 2023, se socializó </t>
    </r>
    <r>
      <rPr>
        <sz val="10"/>
        <rFont val="Arial"/>
        <family val="2"/>
      </rPr>
      <t xml:space="preserve">"Inducción y reinducción de procesos DNBC" </t>
    </r>
    <r>
      <rPr>
        <sz val="11"/>
        <rFont val="Arial"/>
        <family val="2"/>
      </rPr>
      <t>mediante correo electrónico por parte del proceso de Gestión de talento Humano. Se carga presentación por parte del proceso de Gestión Financiera que describe el Proceso pago a contratistas, no se evidencia lista de asistencia, ni resultados de la evaluación mencionada en el correo. De igual forma,  la acción de mejora hace referencia es a un Taller.</t>
    </r>
    <r>
      <rPr>
        <sz val="11"/>
        <color indexed="8"/>
        <rFont val="Arial"/>
        <family val="2"/>
      </rPr>
      <t xml:space="preserve">
</t>
    </r>
    <r>
      <rPr>
        <b/>
        <sz val="11"/>
        <color rgb="FF000000"/>
        <rFont val="Arial"/>
        <family val="2"/>
      </rPr>
      <t>Por lo tanto, la acción de mejora establecida en el Plan de Mejoramiento, no tiene efectividad al corte 30 de junio de 2023.</t>
    </r>
  </si>
  <si>
    <r>
      <t xml:space="preserve">Hallazgo No. 03 de 2020. Aplicación de controles gestión contractual Contratos 147, 173 y 218 de 2020. Administrativo con presunta incidencia disciplinaria.
</t>
    </r>
    <r>
      <rPr>
        <sz val="11"/>
        <color indexed="8"/>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</si>
  <si>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t xml:space="preserve">
Inaplicabilidad de controles establecidos en la Entidad mediante el Manual de Supervisión Contractual de la DNBC adoptado mediante Resolución 066 de 2016, procedimiento PC-GF-10 Registro de obligaciones versión 1, procedimiento PCGF-10 Central de cuentas versión 1.</t>
  </si>
  <si>
    <t>Implementar, y Aplicar acciones de supervisión y control de los bienes recibidos y  entregados</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</si>
  <si>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Por lo tanto, se ha dado cumplimiento a la acción de mejora establecida en el Plan de Mejoramiento.</t>
    </r>
    <r>
      <rPr>
        <sz val="11"/>
        <color indexed="8"/>
        <rFont val="Arial"/>
        <family val="2"/>
      </rPr>
      <t xml:space="preserve">
</t>
    </r>
  </si>
  <si>
    <r>
      <t xml:space="preserve">El día 16 de Junio de 2022, se realizó el Taller de socialización de los Procedimientos y formatos para el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</si>
  <si>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Actualización del Manual de supervisión incluyendo formatos necesarios para el seguimiento de entrega de bienes.</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</si>
  <si>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ha dado  cumplimiento a la acción de mejora establecida en el Plan de Mejoramiento.
 </t>
    </r>
  </si>
  <si>
    <r>
      <rPr>
        <b/>
        <sz val="11"/>
        <rFont val="Arial"/>
        <family val="2"/>
      </rPr>
      <t>La acción de mejora finalizó el 30 de Junio de 2022.</t>
    </r>
    <r>
      <rPr>
        <sz val="11"/>
        <rFont val="Arial"/>
        <family val="2"/>
      </rPr>
      <t xml:space="preserve">
En el primer semestre de 2022, se realizó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dio cumplimiento a la acción de mejora establecida en el Plan de Mejoramiento.
 </t>
    </r>
  </si>
  <si>
    <r>
      <rPr>
        <b/>
        <sz val="11"/>
        <rFont val="Arial"/>
        <family val="2"/>
      </rPr>
      <t>La acción de mejora finalizó el 30 de Junio de 2022.</t>
    </r>
    <r>
      <rPr>
        <sz val="11"/>
        <rFont val="Arial"/>
        <family val="2"/>
      </rPr>
      <t xml:space="preserve">
Al realizar la revisión se evidencia que el Procedimiento de Gestión de Bienes en el  Manual de Supervisión no fue actualizado con la versión vigente.</t>
    </r>
    <r>
      <rPr>
        <sz val="11"/>
        <color rgb="FFFF0000"/>
        <rFont val="Arial"/>
        <family val="2"/>
      </rPr>
      <t xml:space="preserve">
</t>
    </r>
    <r>
      <rPr>
        <sz val="11"/>
        <rFont val="Arial"/>
        <family val="2"/>
      </rPr>
      <t xml:space="preserve">
</t>
    </r>
    <r>
      <rPr>
        <b/>
        <sz val="11"/>
        <rFont val="Arial"/>
        <family val="2"/>
      </rPr>
      <t>Por lo tanto, la acción de mejora establecida en el Plan de Mejoramiento, no tiene efectividad al corte 30 de junio de 2023.</t>
    </r>
  </si>
  <si>
    <r>
      <t xml:space="preserve">A la fecha no se ha realizado el taller de socialización semestral del Manual de Contratación ni del Manual de Supervisión.
</t>
    </r>
    <r>
      <rPr>
        <b/>
        <sz val="11"/>
        <rFont val="Arial"/>
        <family val="2"/>
      </rPr>
      <t xml:space="preserve">Por lo tanto, la acción de Mejora no presenta Avance en el Plan de Mejoramiento.
</t>
    </r>
    <r>
      <rPr>
        <sz val="11"/>
        <rFont val="Arial"/>
        <family val="2"/>
      </rPr>
      <t xml:space="preserve">
</t>
    </r>
  </si>
  <si>
    <t>Dirección General-Subdirección Estratégica y de Coordinación Bomberil-Subdirección Administrativa y Financiera</t>
  </si>
  <si>
    <t>Se está finalizando el ingreso de la información de diciembre 2021, de la propiedad, planta y equipo y se corrió la depreciación en el ERP hasta octubre de 2021.
Se adjunta informe de estado a junio de 2023 de la implementación del ERP."</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</si>
  <si>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</si>
  <si>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Verificar por parte de los supervisores que en todos los informes de supervisión se establezca   la descripción del bien y especificaciones  técnicas indicadas  en los contratos, así como los  ingresos,  salidas y acta de recibo final.</t>
  </si>
  <si>
    <t>Informes de supervisión con especificaciones</t>
  </si>
  <si>
    <r>
      <t xml:space="preserve">En la Subdirección Estratégica y de Coordinación Bomberil se designó al Capitán Jairo Soto Gil como supervisor de  los contratos de bienes No.  101, 138, 139, 140 y 142,  pero en los informes de supervisión no se han  establecido    la descripción del bien y especificaciones  técnicas indicadas  en los contratos, así como los  ingresos,  salidas y acta de recibo final, ya que unicamente se ha cancelado el primer pago el cual no tiene entrega de bienes.
</t>
    </r>
    <r>
      <rPr>
        <b/>
        <sz val="11"/>
        <rFont val="Arial"/>
        <family val="2"/>
      </rPr>
      <t>Por lo tanto, se ha dado cumplimiento a la Acción de Mejora establecida en el Plan de Mejoramiento.</t>
    </r>
  </si>
  <si>
    <t>Supervisores</t>
  </si>
  <si>
    <r>
      <rPr>
        <b/>
        <sz val="11"/>
        <color rgb="FF000000"/>
        <rFont val="Arial"/>
        <family val="2"/>
      </rPr>
      <t>La acción de Mejora finalizó el 31 de Diciembre de 2022</t>
    </r>
    <r>
      <rPr>
        <sz val="11"/>
        <color indexed="8"/>
        <rFont val="Arial"/>
        <family val="2"/>
      </rPr>
      <t xml:space="preserve">
Se tomó como muestra los informes de supervisión  a los contratos 140, 220,247,250,251,252 de 2022, por parte de la Subdrección de Coordinación Bomberil, donde se establece la descripción del bien y las obligaciones contractuales 
</t>
    </r>
    <r>
      <rPr>
        <b/>
        <sz val="11"/>
        <color rgb="FF000000"/>
        <rFont val="Arial"/>
        <family val="2"/>
      </rPr>
      <t>Por lo tanto se dio cumplimiento a la acción de mejora establecida en el Plan de Mejoramiento.</t>
    </r>
  </si>
  <si>
    <t>verificar</t>
  </si>
  <si>
    <t>El 28 de febrero se adjudicaron los contratos:
051-2023
052-2023
053-2023
Se realizaron las designaciones de supervision el 13 de Marzo, durante este trimestre no se realizaron pagos.
Abril 
El día 3 de abril de 2023, se realizó el primer pago a los contratos:
051 de 2023
052 de 2023
053 de 2023
Junio
El día 27 de junio se realizó el pago final del contrato 051 de 2023.
En el mes de junio se designó al Te. Andrés Muñoz, la designación de supervisión de los contratos:
116 de 2023 KIT Rescate Vehicular – Impleseg 
117 de 2023 KIT EPP (Equipos de Protección Personal) – Ripel S.A.S.
Evidencias en el siguiente link: 
https://dnbcgovco-my.sharepoint.com/personal/claudia_quintero_dnbc_gov_co/_layouts/15/onedrive.aspx?ga=1&amp;id=%2Fpersonal%2Fclaudia%5Fquintero%5Fdnbc%5Fgov%5Fco%2FDocuments%2FAVANCE%20CGR%20PRIMER%20SEMESTRE%202023%2FPM%20Vigencia%202020%2FHallazgo%203%20de%202020%20Aplicaci%C3%B3n%20Controles%2FVerificar%20por%20parte%20supervisores%20que%20en%20todos</t>
  </si>
  <si>
    <t xml:space="preserve">Se evidencian los informes de supervision de los siguientes ctos: 051 de 2023, 052 de 2023 y 053 de 2023, donde se establece la descripción del bien y las obligaciones contractuales </t>
  </si>
  <si>
    <r>
      <rPr>
        <b/>
        <sz val="11"/>
        <rFont val="Arial"/>
        <family val="2"/>
      </rPr>
      <t>La acción de Mejora finalizó el 31 de Diciembre de 2022</t>
    </r>
    <r>
      <rPr>
        <sz val="11"/>
        <rFont val="Arial"/>
        <family val="2"/>
      </rPr>
      <t xml:space="preserve">
Se tomó como muestra los informes de supervisión de los contratos 051, 052 y 053, en los cuáles se establece la descripción del bien y las obligaciones contractuales y se soportan con facturas, se evidencian los ingresos, asi como acta de recibo final para los contratos 051 y 052.
</t>
    </r>
    <r>
      <rPr>
        <b/>
        <sz val="11"/>
        <rFont val="Arial"/>
        <family val="2"/>
      </rPr>
      <t>Por lo tanto se dio cumplimiento a la acción de mejora establecida en el Plan de Mejoramiento.</t>
    </r>
  </si>
  <si>
    <r>
      <t xml:space="preserve">Hallazgo No. 04 de 2020. Supervisión de los Contratos 147 y 173 de 2020. Administrativo con presunta incidencia disciplinaria.
</t>
    </r>
    <r>
      <rPr>
        <sz val="11"/>
        <color indexed="8"/>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indexed="8"/>
        <rFont val="Arial"/>
        <family val="2"/>
      </rPr>
      <t xml:space="preserve">
</t>
    </r>
  </si>
  <si>
    <t xml:space="preserve">
Deficiencias en la realización de actividades de supervisión de los Contratos 147 y 173 de 2020. </t>
  </si>
  <si>
    <t>Actualización del Manual de Supervisión con base en la normatividad aplicable así como los procedimientos establecidos por la DNBC.</t>
  </si>
  <si>
    <t>052-2023</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</si>
  <si>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color indexed="8"/>
        <rFont val="Arial"/>
        <family val="2"/>
      </rPr>
      <t xml:space="preserve">
Por lo tanto, se dio cumplimiento a la acción de mejora establecida en el Plan de Mejoramiento.
</t>
    </r>
  </si>
  <si>
    <r>
      <t xml:space="preserve">El día 16 de Junio de 2022, se realizó el Taller de socialización de los Procedimientos y formatos para pafo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</si>
  <si>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053-2023</t>
  </si>
  <si>
    <t>Actualización del Manual de supervisión, estableciendo claramente las obligaciones de los Supervisores, así como la actualización y/o modificación de los formatos de Acta de Inicio, liquidación de contratos entre otros.</t>
  </si>
  <si>
    <r>
      <rPr>
        <b/>
        <sz val="11"/>
        <rFont val="Arial"/>
        <family val="2"/>
      </rPr>
      <t xml:space="preserve">La acción de mejora finalizó el 30 de Junio de 2022.
</t>
    </r>
    <r>
      <rPr>
        <sz val="11"/>
        <rFont val="Arial"/>
        <family val="2"/>
      </rPr>
      <t xml:space="preserve">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</si>
  <si>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 xml:space="preserve">La acción de mejora finalizó el 30 de Junio de 2022.
</t>
    </r>
    <r>
      <rPr>
        <sz val="11"/>
        <rFont val="Arial"/>
        <family val="2"/>
      </rPr>
      <t xml:space="preserve">
En el primer semestre de 2022,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dio  cumplimiento a la acción de mejora establecida en el Plan de Mejoramiento.</t>
    </r>
    <r>
      <rPr>
        <sz val="11"/>
        <rFont val="Arial"/>
        <family val="2"/>
      </rPr>
      <t xml:space="preserve">
 </t>
    </r>
  </si>
  <si>
    <t>Se aporta copia de Manual de Supervisión Código MN-CO-02 Versión 2, adoptado por medio de Resolución 364 del 21 de junio de 2022. Junto con formatos F0-CO-02-01 y  FO-CO-02-02</t>
  </si>
  <si>
    <r>
      <rPr>
        <b/>
        <sz val="11"/>
        <rFont val="Arial"/>
        <family val="2"/>
      </rPr>
      <t>La acción de mejora finalizó el 30 de Junio de 2022.</t>
    </r>
    <r>
      <rPr>
        <sz val="11"/>
        <rFont val="Arial"/>
        <family val="2"/>
      </rPr>
      <t xml:space="preserve">
El Proceso de Gestión Contractual cargó el manual de supervisión e Interventoria vigente para realizar el seguimiento por parte de la OCI, con corte a 30 de junio de 2023.
</t>
    </r>
    <r>
      <rPr>
        <b/>
        <sz val="11"/>
        <rFont val="Arial"/>
        <family val="2"/>
      </rPr>
      <t>Por lo tanto, se dio  cumplimiento a la acción de mejora establecida en el Plan de Mejoramiento.</t>
    </r>
    <r>
      <rPr>
        <sz val="11"/>
        <rFont val="Arial"/>
        <family val="2"/>
      </rPr>
      <t xml:space="preserve">
</t>
    </r>
  </si>
  <si>
    <t>Taller de socialización semestral  del Manual de Supervisión</t>
  </si>
  <si>
    <r>
      <t xml:space="preserve">A la fecha no se ha realizado el taller de socialización semestral del Manual de Supervisión
</t>
    </r>
    <r>
      <rPr>
        <b/>
        <sz val="11"/>
        <rFont val="Arial"/>
        <family val="2"/>
      </rPr>
      <t>Por lo tanto, la acción de Mejora no presenta Avance en el Plan de Mejoramiento.</t>
    </r>
  </si>
  <si>
    <t>Se aporta copia de Manual de Supervisión Código MN-CO-02 Versión 2, adoptado por medio de Resolución 364 del 21 de junio de 2022. Junto con formatos F0-CO-02-01 y FO-CO-02-02</t>
  </si>
  <si>
    <r>
      <rPr>
        <b/>
        <sz val="11"/>
        <rFont val="Arial"/>
        <family val="2"/>
      </rPr>
      <t>La acción de mejora finalizó el 31 de Diciembre de 2022.</t>
    </r>
    <r>
      <rPr>
        <sz val="11"/>
        <rFont val="Arial"/>
        <family val="2"/>
      </rPr>
      <t xml:space="preserve">
De enero a junio de 2023 no se ha realizado taller  de socialización del manual de supervisión,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</si>
  <si>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r>
      <t xml:space="preserve">Hallazgo No. 05 de 2020.  Contratos 174 y 219 de 2020. Administrativo.
</t>
    </r>
    <r>
      <rPr>
        <sz val="11"/>
        <color indexed="8"/>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</si>
  <si>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t xml:space="preserve">
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t>
  </si>
  <si>
    <t>Implementación de acciones de control en lo relacionado con los bienes adquiridos y distribuidos.</t>
  </si>
  <si>
    <t>Actualización de los Procedimientos PC-GF-10 Registro de obligaciones versión 1, procedimiento PCGF-10 Central de cuentas versión 1, Procedimiento PC-AD-01 Gestión de Bienes,  en relación a la implementación de controles</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</si>
  <si>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</si>
  <si>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t>051 de 2023</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</si>
  <si>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color indexed="8"/>
        <rFont val="Arial"/>
        <family val="2"/>
      </rPr>
      <t xml:space="preserve">
Por lo tanto, se dio cumplimiento a la acción de mejora establecida en el Plan de Mejoramiento.
</t>
    </r>
  </si>
  <si>
    <r>
      <t xml:space="preserve">El día 16 de Junio de 2022, se realizó el Taller de socialización de los Procedimientos y formatos para pago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</si>
  <si>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052 de 2023</t>
  </si>
  <si>
    <t>Actualización del Manual de Contratación,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</si>
  <si>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</si>
  <si>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Asimismo, se les estableció la fecha de elaboración, el nombre de quien elaboró, revisó y aprueba.
</t>
    </r>
    <r>
      <rPr>
        <b/>
        <sz val="11"/>
        <color rgb="FF000000"/>
        <rFont val="Arial"/>
        <family val="2"/>
      </rPr>
      <t>Por lo tanto,  se dio  cumplimiento a la acción de mejora establecida en el Plan de Mejoramiento.</t>
    </r>
    <r>
      <rPr>
        <sz val="11"/>
        <color indexed="8"/>
        <rFont val="Arial"/>
        <family val="2"/>
      </rPr>
      <t xml:space="preserve">
</t>
    </r>
  </si>
  <si>
    <t>Se aporta copia de Manual de Supervisión Código MN-CO-02 Versión 2, adoptado por medio de Resolución 364 del 21 de junio de 2022. Junto con formatos anexos.                                               De igual forma se carga muestra de contratos suscritos  por la DNBC entre 1 enero y 30 de junio de 2023, donde se evidencia la implementación del flujo de aprobación</t>
  </si>
  <si>
    <r>
      <rPr>
        <b/>
        <sz val="11"/>
        <color rgb="FF000000"/>
        <rFont val="Arial"/>
        <family val="2"/>
      </rPr>
      <t xml:space="preserve">La acción de mejora finalizó el 30 de Junio de 2022.
</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 xml:space="preserve">
Por lo tanto, se dio  cumplimiento a la acción de mejora establecida en el Plan de Mejoramiento.</t>
    </r>
  </si>
  <si>
    <t>Actualización del Manual de supervisión,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</si>
  <si>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</si>
  <si>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Por lo tanto,  se dio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</si>
  <si>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 xml:space="preserve">
Por lo tanto, se dio  cumplimiento a la acción de mejora establecida en el Plan de Mejoramiento.</t>
    </r>
  </si>
  <si>
    <r>
      <t xml:space="preserve">A la fecha no se ha realizado el taller de socialización semestral del manual de Contratación y Supervisión
</t>
    </r>
    <r>
      <rPr>
        <b/>
        <sz val="11"/>
        <rFont val="Arial"/>
        <family val="2"/>
      </rPr>
      <t>Por lo tanto, la acción de Mejora no presenta Avance en el Plan de Mejoramiento.</t>
    </r>
  </si>
  <si>
    <t>ojo para tener en cuenta</t>
  </si>
  <si>
    <r>
      <rPr>
        <b/>
        <sz val="11"/>
        <color rgb="FF000000"/>
        <rFont val="Arial"/>
        <family val="2"/>
      </rPr>
      <t>La acción de mejora finalizó el 31 de Diciembre de 2022.</t>
    </r>
    <r>
      <rPr>
        <sz val="11"/>
        <color indexed="8"/>
        <rFont val="Arial"/>
        <family val="2"/>
      </rPr>
      <t xml:space="preserve">
El proceso de Gestión Administrativa emitió:
El 11 de noviembre de 2022, un informe de Implementación del sistema ERP DYNAMICS 365 BUSINESS CENTRAL, donde establece que durante el segundo semestre de 2022 se realizó actualización y parametrización de Entradas y salidas desde septiembre a Diciembre de 2021.
El 12 de Diciembre de 2022,  un Avance  del ERP indicando que se continua en avance al mes de Septiembre de 2021.
El 30 de Diciembre de 2022, se generó un correo electrónico donde se informa los inconvenientes presentados con el ERP y no permite su alimentación.
</t>
    </r>
    <r>
      <rPr>
        <b/>
        <sz val="11"/>
        <color rgb="FF000000"/>
        <rFont val="Arial"/>
        <family val="2"/>
      </rPr>
      <t>Por lo tanto, No se dio cumplimiento a la acción de mejora establecida en el Plan de Mejoramiento, quedando la misma VENCIDA.</t>
    </r>
  </si>
  <si>
    <t xml:space="preserve">116 de 2023 KIT Rescate Vehicular – Impleseg </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</si>
  <si>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</si>
  <si>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r>
      <t xml:space="preserve">Hallazgo No. 06 de 2020. Aplicación de controles gestión contractual Contratos 217, 219, 228 y 229 de 2020. Administrativa con presunta incidencia disciplinaria
</t>
    </r>
    <r>
      <rPr>
        <sz val="11"/>
        <color indexed="8"/>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</si>
  <si>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t>Debilidades por parte de la DNBC en el análisis técnico, financiero y económico que dio origen a los Contratos 217, 219, 228 y 229 de 2020. Falta de aplicación de las directrices emanadas por los Órganos de Control.</t>
  </si>
  <si>
    <t>Actualización de Manuales, Procedimientos, formatos y demás documentos que hagan parte de la Adquisición ed bienes y servicios.</t>
  </si>
  <si>
    <r>
      <rPr>
        <b/>
        <sz val="11"/>
        <color rgb="FF000000"/>
        <rFont val="Arial"/>
        <family val="2"/>
      </rPr>
      <t>La acción de mejora finalizó el 31 de Diciembre de 2022</t>
    </r>
    <r>
      <rPr>
        <sz val="11"/>
        <color indexed="8"/>
        <rFont val="Arial"/>
        <family val="2"/>
      </rPr>
      <t xml:space="preserve">
</t>
    </r>
    <r>
      <rPr>
        <sz val="11"/>
        <color rgb="FFFF0000"/>
        <rFont val="Arial"/>
        <family val="2"/>
      </rPr>
      <t xml:space="preserve">
</t>
    </r>
    <r>
      <rPr>
        <sz val="11"/>
        <rFont val="Arial"/>
        <family val="2"/>
      </rPr>
      <t xml:space="preserve">Se emitió certificación  por parte del Proceso de Gestión Contractual y la Subdirección Administrativa y Financiera, el día 04 de julio de 2023, Certificando el periodo comprendido entre el 01 de enero al 30 de junio de 2023, estableciendo que no se han presentado situaciones que generen la declaratoria de urgencia manifiesta en la contratacion efectuada por la oficina de GESTION CONTRACTUAL.
</t>
    </r>
    <r>
      <rPr>
        <b/>
        <sz val="11"/>
        <rFont val="Arial"/>
        <family val="2"/>
      </rPr>
      <t xml:space="preserve">
Por lo tanto, se dio cumplimiento a la acción de mejora establecida en el Plan de Mejoramiento</t>
    </r>
  </si>
  <si>
    <t>Actualizar el manual de contratación con capitulo especial para la urgencia manifiesta acatando la normatividad  de las directrices impartidas por los órganos de control y vigilancia. 
Asimismo, incluir  los lineamientos generales con relación a la generación de los estudios de mercado y análisis del sector.</t>
  </si>
  <si>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</si>
  <si>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dio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</si>
  <si>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rgb="FF000000"/>
        <rFont val="Arial"/>
        <family val="2"/>
      </rPr>
      <t xml:space="preserve">
Por lo tanto, se dio cumplimiento a la acción de mejora establecida en el Plan de Mejoramiento</t>
    </r>
    <r>
      <rPr>
        <sz val="11"/>
        <color indexed="8"/>
        <rFont val="Arial"/>
        <family val="2"/>
      </rPr>
      <t xml:space="preserve">
</t>
    </r>
  </si>
  <si>
    <t>Taller de socialización semestral del Manual de Contratación.</t>
  </si>
  <si>
    <r>
      <t xml:space="preserve">A la fecha no se ha realizado el taller de socialización semestral del manual de Contratación
</t>
    </r>
    <r>
      <rPr>
        <b/>
        <sz val="11"/>
        <rFont val="Arial"/>
        <family val="2"/>
      </rPr>
      <t>Por lo tanto, la acción de Mejora no presenta Avance en el Plan de Mejoramiento.</t>
    </r>
  </si>
  <si>
    <r>
      <rPr>
        <b/>
        <sz val="11"/>
        <rFont val="Arial"/>
        <family val="2"/>
      </rPr>
      <t>La acción de mejora finalizó el 31 de Diciembre de 2022.</t>
    </r>
    <r>
      <rPr>
        <sz val="11"/>
        <rFont val="Arial"/>
        <family val="2"/>
      </rPr>
      <t xml:space="preserve">
De enero a junio de 2023 no se ha realizado taller  de socialización del manual de contratación,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</si>
  <si>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r>
      <t xml:space="preserve">Hallazgo No. 07 de 2020. Liquidación de los Contratos 174,188, 189, 213, 217, 219, 228, 229, 173 y 218 de 2020. Administrativo.
</t>
    </r>
    <r>
      <rPr>
        <sz val="11"/>
        <color indexed="8"/>
        <rFont val="Arial"/>
        <family val="2"/>
      </rPr>
      <t>Los Contratos 174,188, 189, 213, 217, 219, 228, 229, 173 y 218 de 2020, no se liquidaron conforme a lo pactado en los contratos ni al Manual de Contratación</t>
    </r>
  </si>
  <si>
    <t xml:space="preserve">
Debilidad en la aplicación de controles en la gestión contractual con ocasión a la etapa pos contractual de los Contratos 174,188, 189, 213, 217, 219, 228, 229, 173 y 218 de 2020, toda vez que la liquidación no se dio conforme lo pactado en los contratos.</t>
  </si>
  <si>
    <t>Aplicación de controles en el proceso de Gestión Contractual.</t>
  </si>
  <si>
    <t>Modificación de la minuta contractual, referente a la liquidación de los contratos conforme a la Normatividad legal así como lo estipulado en el Manual de Contratación.</t>
  </si>
  <si>
    <t>Minuta contractual actualizada</t>
  </si>
  <si>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dado cumplimiento a la acción de mejora establecida en el Plan de Mejoramiento.</t>
    </r>
  </si>
  <si>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dio cumplimiento a la acción de mejora establecida en el Plan de Mejoramiento.</t>
    </r>
  </si>
  <si>
    <t>Se aporta minuta liquidación de contratos FO-CO-02-02, que hace parre integral de Manual de Contratación adoptado por la DNBC</t>
  </si>
  <si>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 xml:space="preserve">
Por lo tanto, se dió cumplimiento a la acción de Mejora establecida en el Plan de Mejoramiento.</t>
    </r>
  </si>
  <si>
    <t>Actualizar el manual de contratación en relación a los requisitos para la liquidación de los contratos conforme a la normatividad vigente, incluyendo el procedimiento para llevar a cabo dicha liquidación</t>
  </si>
  <si>
    <r>
      <rPr>
        <b/>
        <sz val="11"/>
        <color rgb="FF000000"/>
        <rFont val="Arial"/>
        <family val="2"/>
      </rPr>
      <t xml:space="preserve">
La acción de mejora finalizó el 30 de Junio de 2022.
</t>
    </r>
    <r>
      <rPr>
        <sz val="11"/>
        <color indexed="8"/>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</si>
  <si>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r>
      <rPr>
        <b/>
        <sz val="11"/>
        <color rgb="FF000000"/>
        <rFont val="Arial"/>
        <family val="2"/>
      </rPr>
      <t xml:space="preserve">
La acción de mejora finalizó el 30 de Junio de 2022.
</t>
    </r>
    <r>
      <rPr>
        <sz val="11"/>
        <color indexed="8"/>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dio cumplimiento a la acción de mejora establecida en el Plan de Mejoramiento.
</t>
    </r>
    <r>
      <rPr>
        <sz val="11"/>
        <color indexed="8"/>
        <rFont val="Arial"/>
        <family val="2"/>
      </rPr>
      <t xml:space="preserve">
</t>
    </r>
  </si>
  <si>
    <t>Se aporta copia de Manual de Contratación Código MN-CO-02 Versión 2, adoptado por medio de Resolución 364 del 21 de junio de 2022.</t>
  </si>
  <si>
    <t>Taller de socialización semestral  del Manual de Contratación.</t>
  </si>
  <si>
    <r>
      <t xml:space="preserve">Hallazgo No. 08 de 2020. Supervisión en expedición de garantías – Contratos 147 y 218 del 2020. Administrativa con presunta incidencia disciplinaria.
</t>
    </r>
    <r>
      <rPr>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</si>
  <si>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t>Debilidad en la aplicación de  controles en la etapa pos contractual establecidos por la Entidad, en la aplicación de las disposiciones contractuales y legales establecidas por las partes, como lo establece la CLÁUSULA 23 LIQUIDACIÓN DEL CONTRATO</t>
  </si>
  <si>
    <t xml:space="preserve">Generación de mecanismos de control y seguimiento en relación a la  expedición de las pólizas </t>
  </si>
  <si>
    <t>Actualizar el formato de acta de inicio incluyendo  un acápite donde el supervisor deba verificar el tiempo y el valor estipulado en las pólizas y que el mismo  se ajuste a lo establecido en el contrato.</t>
  </si>
  <si>
    <t>Actualización formato</t>
  </si>
  <si>
    <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indexed="8"/>
        <rFont val="Arial"/>
        <family val="2"/>
      </rPr>
      <t xml:space="preserve">
Por lo tanto, se dado cumplimiento a la acción de mejora establecida en el Plan de Mejoramiento
</t>
    </r>
  </si>
  <si>
    <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indexed="8"/>
        <rFont val="Arial"/>
        <family val="2"/>
      </rPr>
      <t xml:space="preserve">
Por lo tanto, se dio cumplimiento a la acción de mejora establecida en el Plan de Mejoramiento
</t>
    </r>
  </si>
  <si>
    <r>
      <t xml:space="preserve">
</t>
    </r>
    <r>
      <rPr>
        <b/>
        <sz val="11"/>
        <color rgb="FF000000"/>
        <rFont val="Arial"/>
        <family val="2"/>
      </rPr>
      <t xml:space="preserve">La acción de mejora finalizó el 31 de marzo de 2022.
</t>
    </r>
    <r>
      <rPr>
        <sz val="11"/>
        <color rgb="FF000000"/>
        <rFont val="Arial"/>
        <family val="2"/>
      </rPr>
      <t xml:space="preserve">
Se verificaron 17 actas de inicio del primer semestre de 2023 cargadas en el Drive, en las cuáles se observa que se incluye el número de la póliza, el valor y la vigencia.</t>
    </r>
    <r>
      <rPr>
        <b/>
        <sz val="11"/>
        <color rgb="FFFF0000"/>
        <rFont val="Arial"/>
        <family val="2"/>
      </rPr>
      <t xml:space="preserve">
</t>
    </r>
    <r>
      <rPr>
        <b/>
        <sz val="11"/>
        <color indexed="8"/>
        <rFont val="Arial"/>
        <family val="2"/>
      </rPr>
      <t xml:space="preserve">
Por lo tanto, se dio cumplimiento a la acción de mejora establecida en el Plan de Mejoramiento
</t>
    </r>
  </si>
  <si>
    <t xml:space="preserve">Actualizar el manual de contratación incluyendo  el formato de acta de inicio donde se establezca la verificación por parte del supervisor del tiempo y el valor estipulado en las pólizas </t>
  </si>
  <si>
    <r>
      <rPr>
        <b/>
        <sz val="11"/>
        <color rgb="FF000000"/>
        <rFont val="Arial"/>
        <family val="2"/>
      </rPr>
      <t>La acción de mejora finalizó el 30 de Junio de 2022.</t>
    </r>
    <r>
      <rPr>
        <sz val="11"/>
        <color indexed="8"/>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ha dado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</si>
  <si>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dio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</si>
  <si>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t>
    </r>
    <r>
      <rPr>
        <sz val="11"/>
        <color rgb="FFFF0000"/>
        <rFont val="Arial"/>
        <family val="2"/>
      </rPr>
      <t xml:space="preserve">
</t>
    </r>
    <r>
      <rPr>
        <sz val="11"/>
        <rFont val="Arial"/>
        <family val="2"/>
      </rPr>
      <t>Se aporta copia de Manual de Contratación Código MN-CO-02 Versión 2, adoptado por medio de Resolución 364 del 21 de junio de 2022.</t>
    </r>
    <r>
      <rPr>
        <sz val="11"/>
        <color rgb="FFFF0000"/>
        <rFont val="Arial"/>
        <family val="2"/>
      </rPr>
      <t xml:space="preserve">
</t>
    </r>
    <r>
      <rPr>
        <b/>
        <sz val="11"/>
        <rFont val="Arial"/>
        <family val="2"/>
      </rPr>
      <t xml:space="preserve">
Por lo tanto, se dió cumplimiento a la acción de mejora establecida en el Plan de Mejoramiento.
</t>
    </r>
  </si>
  <si>
    <r>
      <t xml:space="preserve">Hallazgo No. 09 de 2020. Consistencia de la información Contratos 228 y 229 de 2020.
Administrativa.
</t>
    </r>
    <r>
      <rPr>
        <sz val="11"/>
        <color indexed="8"/>
        <rFont val="Arial"/>
        <family val="2"/>
      </rPr>
      <t>Falencias en la consistencia de la información, por la falta de designación del supervisor, documentos sin firmas, actas de salida de almacén con fecha anterior a la suscripción del contrato entre otras</t>
    </r>
  </si>
  <si>
    <t xml:space="preserve">
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t>
  </si>
  <si>
    <t>Aplicación de procedimientos donde se establezcan lineamientos y 7o controles en relación a la consistencia de la información.</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</si>
  <si>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</si>
  <si>
    <r>
      <t xml:space="preserve">La acción de mejora finalizó el 30 de Junio de 2022.
</t>
    </r>
    <r>
      <rPr>
        <sz val="11"/>
        <color rgb="FF000000"/>
        <rFont val="Arial"/>
        <family val="2"/>
      </rPr>
      <t xml:space="preserve">En el primer semestre de 2022,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Por lo tanto, se dio cumplimiento a la acción de mejora establecida en el Plan de Mejoramiento.
</t>
    </r>
  </si>
  <si>
    <t>Aplicación de procedimientos donde se establezcan lineamientos y / o controles en relación a la consistencia de la información.</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</si>
  <si>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t>
    </r>
    <r>
      <rPr>
        <sz val="10"/>
        <rFont val="Arial"/>
        <family val="2"/>
      </rPr>
      <t>"Se alimentaron 14 entradas de los meses de septiembre, octubre, noviembre y diciembre del 2021 con 6.171 ítems de bienes y 47 salidas del mes de septiembre del 2021 con 7.345 ítems de bienes del activo y del inventario."</t>
    </r>
    <r>
      <rPr>
        <sz val="9"/>
        <rFont val="Arial"/>
        <family val="2"/>
      </rPr>
      <t xml:space="preserve">  </t>
    </r>
    <r>
      <rPr>
        <sz val="11"/>
        <rFont val="Arial"/>
        <family val="2"/>
      </rPr>
      <t xml:space="preserve">y, que: </t>
    </r>
    <r>
      <rPr>
        <sz val="9"/>
        <rFont val="Arial"/>
        <family val="2"/>
      </rPr>
      <t>"</t>
    </r>
    <r>
      <rPr>
        <sz val="10"/>
        <rFont val="Arial"/>
        <family val="2"/>
      </rPr>
      <t xml:space="preserve">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t>
    </r>
    <r>
      <rPr>
        <sz val="11"/>
        <rFont val="Arial"/>
        <family val="2"/>
      </rPr>
      <t xml:space="preserve">
Se cargaron en la carpeta de OneDrive reportes del ERP de registro de depreciaciones de los meses de septiembre y octubre de 2021, y reporte diario general del mes de septiembre de 2021.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</si>
  <si>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Se carga muestra contratos suscritos por la DNBC entre 1 enero y 30 de junio de 2023, donde se evidencia la implementación del flujo de aprobación, no obstante lo anterior el modelo del documento no se encuentra formalizado en el sistema de Gestión.</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</si>
  <si>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El Proceso de Gestión Contractual cargó en el One Drive, la evidencia de los Estudios Previos donde se puede apreciar la acción de mejora que establece la Implementación en los documentos elaborados por el proceso de Gestión Contractual,  el  nombre de quien lo elaboró, nombre quien lo revisa y lo aprueba.
</t>
    </r>
    <r>
      <rPr>
        <sz val="11"/>
        <color indexed="8"/>
        <rFont val="Arial"/>
        <family val="2"/>
      </rPr>
      <t xml:space="preserve">
</t>
    </r>
    <r>
      <rPr>
        <b/>
        <sz val="11"/>
        <color rgb="FF000000"/>
        <rFont val="Arial"/>
        <family val="2"/>
      </rPr>
      <t>Por lo tanto, se dio cumplimiento a la acción de mejora establecida en el Plan de Mejoramiento</t>
    </r>
  </si>
  <si>
    <r>
      <t xml:space="preserve">Hallazgo No. 10 de 2020. Administración y entrega de bienes Contrato 218 de 2020. Administrativo.
</t>
    </r>
    <r>
      <rPr>
        <sz val="11"/>
        <color indexed="8"/>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</si>
  <si>
    <t xml:space="preserve">
Deficiencias en la aplicación de controles para la administración y entrega de los bienes adquiridos en el Contrato 218 de 2020, con destino a los cuerpos de bomberos del país.
Falencias pueden ser producto de llevar un inventario manual en la Entidad, por cuanto este no se encuentra sistematizado y se lleva solo en hojas de Excel.</t>
  </si>
  <si>
    <t>Implementación de un sistema de información que consolide, administre y controle los bienes de la entidad.</t>
  </si>
  <si>
    <t>Actualización del Procedimiento  Gestión de Bienes,  en relación a la entrega de los bienes adquiridos</t>
  </si>
  <si>
    <t>Actualización de procedimiento</t>
  </si>
  <si>
    <r>
      <rPr>
        <b/>
        <sz val="11"/>
        <rFont val="Arial"/>
        <family val="2"/>
      </rPr>
      <t xml:space="preserve">La acción de mejora finalizó el 30 de Junio de 2022.
</t>
    </r>
    <r>
      <rPr>
        <sz val="11"/>
        <rFont val="Arial"/>
        <family val="2"/>
      </rPr>
      <t xml:space="preserve">
Se evidencia la actualización del Procedimiento de Gestión de Bienes Código: PC-AD-01 Versión 4, no obstante, el mismo no establece en el numeral 6.1 PROCEMIENTO PARA LA RECEPCIÓN Y ENTREGA DE BIENES, actividades 6, 7 y 8
</t>
    </r>
    <r>
      <rPr>
        <b/>
        <sz val="11"/>
        <rFont val="Arial"/>
        <family val="2"/>
      </rPr>
      <t xml:space="preserve">Por lo tanto, se ha dado cumplimiento  a la acción de mejora establecida en el Plan de Mejoramiento.
</t>
    </r>
    <r>
      <rPr>
        <sz val="11"/>
        <rFont val="Arial"/>
        <family val="2"/>
      </rPr>
      <t xml:space="preserve">
</t>
    </r>
  </si>
  <si>
    <r>
      <rPr>
        <b/>
        <sz val="11"/>
        <rFont val="Arial"/>
        <family val="2"/>
      </rPr>
      <t xml:space="preserve">La acción de mejora finalizó el 30 de Junio de 2022.
</t>
    </r>
    <r>
      <rPr>
        <sz val="11"/>
        <rFont val="Arial"/>
        <family val="2"/>
      </rPr>
      <t xml:space="preserve">
En el primer semestre de 2022, se realizó  la actualización del Procedimiento de Gestión de Bienes Código: PC-AD-01 Versión 4 numeral 6.1 PROCEDIMIENTO PARA LA RECEPCIÓN Y ENTREGA DE BIENES 
</t>
    </r>
    <r>
      <rPr>
        <b/>
        <sz val="11"/>
        <rFont val="Arial"/>
        <family val="2"/>
      </rPr>
      <t xml:space="preserve">Por lo tanto, se dio cumplimiento  a la acción de mejora establecida en el Plan de Mejoramiento.
</t>
    </r>
    <r>
      <rPr>
        <sz val="11"/>
        <rFont val="Arial"/>
        <family val="2"/>
      </rPr>
      <t xml:space="preserve">
</t>
    </r>
  </si>
  <si>
    <r>
      <t xml:space="preserve">La acción de mejora finalizó el 30 de Junio de 2022.
</t>
    </r>
    <r>
      <rPr>
        <sz val="11"/>
        <rFont val="Arial"/>
        <family val="2"/>
      </rPr>
      <t xml:space="preserve">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El proceso diligenció el avance pero no anexó las respectivas evidencias para realizar el seguimiento por parte de la OCI.
</t>
    </r>
    <r>
      <rPr>
        <b/>
        <sz val="11"/>
        <rFont val="Arial"/>
        <family val="2"/>
      </rPr>
      <t xml:space="preserve">Por lo tanto, la acción de mejora establecida en el Plan de Mejoramiento, no tiene efectividad al corte 30 de junio de 2023.
</t>
    </r>
  </si>
  <si>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</si>
  <si>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Generar en el sistema de gestión documental establecido por la DNBC,  el número de radicado  y fecha que identificará los documentos presentados por el contratista y/o supervisor para el respectivo  trámite de pago.</t>
  </si>
  <si>
    <t>Radicación Sistema de gestión Documental</t>
  </si>
  <si>
    <t>Dirección General-Atención al usuario.</t>
  </si>
  <si>
    <r>
      <t xml:space="preserve">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20221140133852,5652,8322,8762
Radicados 20221140140442,1542
Radicados 20221140144062,4072,6892,7802
Radicados 20221140150002,2332,3172
Radicados 20221140159502,9512
</t>
    </r>
    <r>
      <rPr>
        <b/>
        <sz val="11"/>
        <rFont val="Arial"/>
        <family val="2"/>
      </rPr>
      <t>Por lo tanto se ha dado cumplimiento a la acción de Mejora establecida en el Plan de Mejoramiento</t>
    </r>
  </si>
  <si>
    <t>Atención al Usuario</t>
  </si>
  <si>
    <r>
      <rPr>
        <b/>
        <sz val="11"/>
        <rFont val="Arial"/>
        <family val="2"/>
      </rPr>
      <t xml:space="preserve">
La acción de mejora finalizó el 31 de Diciembre de 2022.
</t>
    </r>
    <r>
      <rPr>
        <sz val="11"/>
        <rFont val="Arial"/>
        <family val="2"/>
      </rPr>
      <t xml:space="preserve">
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20221140161892,1902,1912
Radicados 20221140166392,872,292,732
Radicados 20221140169792
Radicados 20221140169802
Radicados 20221140170732
</t>
    </r>
    <r>
      <rPr>
        <b/>
        <sz val="11"/>
        <rFont val="Arial"/>
        <family val="2"/>
      </rPr>
      <t>Por lo tanto se dio cumplimiento a la acción de Mejora establecida en el Plan de Mejoramiento</t>
    </r>
  </si>
  <si>
    <t>Se viene realizando la actividadad por parte de Gestion Atencion al Usuario de radicar las cuentas de cobro que lleguen por parte del contratista y/o supervisor para generar numero de radicado y fecha.</t>
  </si>
  <si>
    <t>De acuerdo a la unidad de medida de la  actividad (Radicación Sistema de gestión Documental), se evidencian los siguientes radicados los cuales son generados por el sistema de gestion documental de la entidad mediante un stiker con el número de radicado, fecha radicación, hora, radicador, remitente y dirección el cual identifica cada uno de los documentos presentados por el contratista y/o supervisor para el respectivo  trámite de pago:
20231140211392
20231140211402
20231140213722
20231140213842
20231140213892
20231140214332
20231140215932
20231140217022
20231140217402
20231140219662
20231140220032
20231140224702
20231140225992
20231140226342
20231140227612
20231140231232
20231140231632</t>
  </si>
  <si>
    <r>
      <rPr>
        <b/>
        <sz val="11"/>
        <rFont val="Arial"/>
        <family val="2"/>
      </rPr>
      <t xml:space="preserve">
La acción de mejora finalizó el 31 de Diciembre de 2022.
</t>
    </r>
    <r>
      <rPr>
        <sz val="11"/>
        <rFont val="Arial"/>
        <family val="2"/>
      </rPr>
      <t xml:space="preserve">
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se revisó una muestra de 19 radicados generados entre enero y junio de 2023, así:
</t>
    </r>
    <r>
      <rPr>
        <b/>
        <sz val="11"/>
        <rFont val="Arial"/>
        <family val="2"/>
      </rPr>
      <t xml:space="preserve">
Evidencia de radicados:
</t>
    </r>
    <r>
      <rPr>
        <sz val="11"/>
        <rFont val="Arial"/>
        <family val="2"/>
      </rPr>
      <t xml:space="preserve">20231140211392 / 402 / 20231140213722 / 842 / 892 / 20231140214332 / 20231140215932 / 20231140217022 /402 / 20231140219662 / 20231140220032 / 20231140221762 / 20231140223032 / 20231140224702 / 20231140225992 / 20231140226342 / 20231140227612 /20231140231232 / 632.
</t>
    </r>
    <r>
      <rPr>
        <b/>
        <sz val="11"/>
        <rFont val="Arial"/>
        <family val="2"/>
      </rPr>
      <t>Por lo tanto se dio cumplimiento a la acción de Mejora establecida en el Plan de Mejoramiento</t>
    </r>
  </si>
  <si>
    <r>
      <t xml:space="preserve">Hallazgo No. 11. Denuncia 2021. Administrativo-Disciplinario Implementación Sistema de Información Planificador de Recursos Empresariales  ERP Denuncia 2021-208386-82111-SE 
</t>
    </r>
    <r>
      <rPr>
        <sz val="11"/>
        <color indexed="8"/>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</si>
  <si>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No se realizó una adecuada planeación contractual para la estructuración de la orden de compra 56640, así como la carencia de control, seguimiento y supervisión en la ejecución contractual. Debilidades en el ejercicio de las funciones precontractuales y contractuales</t>
  </si>
  <si>
    <t>Generación de mecanismos de control y seguimiento con relación a la etapa precontractual, contractual y pos contractual</t>
  </si>
  <si>
    <t>Realizar  capacitaciones en la plataforma SECOP II con la participación y contratistas del procesos de gestión contractual, de manera trimestral</t>
  </si>
  <si>
    <t>Capacitaciones</t>
  </si>
  <si>
    <t>Dirección General-Subdirección Administrativa y Financiero-Gestión Contractual</t>
  </si>
  <si>
    <r>
      <t xml:space="preserve">Se evidencia una capacitación realizada en el Grupo del Proceso de Gestión Contractual  del día 16 de febrero de 2022 y del 06 de abril de 2022
</t>
    </r>
    <r>
      <rPr>
        <b/>
        <sz val="11"/>
        <rFont val="Arial"/>
        <family val="2"/>
      </rPr>
      <t xml:space="preserve">
Por lo tanto, se ha dado cumplimiento a la acción de mejora establecida en el Plan de Mejoramiento</t>
    </r>
  </si>
  <si>
    <r>
      <rPr>
        <b/>
        <sz val="11"/>
        <rFont val="Arial"/>
        <family val="2"/>
      </rPr>
      <t xml:space="preserve">
La acción de mejora finalizó el 31 de Diciembre de 2022.
</t>
    </r>
    <r>
      <rPr>
        <sz val="11"/>
        <rFont val="Arial"/>
        <family val="2"/>
      </rPr>
      <t xml:space="preserve">
El 29 de agosto y 18 de octubre de 2022, se realizó Capacitación  al personal del Proceso de Gestión Contractual con realación al manejo de la plataforma SECOP II.
</t>
    </r>
    <r>
      <rPr>
        <b/>
        <sz val="11"/>
        <rFont val="Arial"/>
        <family val="2"/>
      </rPr>
      <t>Por lo tanto se dio cumplimiento a la acción de Mejora establecida en el Plan de Mejoramiento</t>
    </r>
  </si>
  <si>
    <t>ojo a tener en cuenta</t>
  </si>
  <si>
    <r>
      <rPr>
        <b/>
        <sz val="11"/>
        <rFont val="Arial"/>
        <family val="2"/>
      </rPr>
      <t>La acción de mejora finalizó el 31 de Diciembre de 2022.</t>
    </r>
    <r>
      <rPr>
        <sz val="11"/>
        <rFont val="Arial"/>
        <family val="2"/>
      </rPr>
      <t xml:space="preserve">
De enero a junio de 2023 no se han realizado capacitaciones de SECOP II por parte del proceso de gestión contractual.
</t>
    </r>
    <r>
      <rPr>
        <b/>
        <sz val="11"/>
        <rFont val="Arial"/>
        <family val="2"/>
      </rPr>
      <t>Por lo tanto, la acción de mejora establecida en el Plan de Mejoramiento, no tiene efectividad al corte 30 de junio de 2023.</t>
    </r>
  </si>
  <si>
    <t xml:space="preserve">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t>
  </si>
  <si>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</si>
  <si>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En el primer semestre de 2022,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dio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</si>
  <si>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rFont val="Arial"/>
        <family val="2"/>
      </rPr>
      <t xml:space="preserve">
Se actualizó el  manual de contratación  incluyendo  los lineamientos generales con relación a la generación de los estudios de mercado y análisis del sector.
</t>
    </r>
    <r>
      <rPr>
        <b/>
        <sz val="11"/>
        <rFont val="Arial"/>
        <family val="2"/>
      </rPr>
      <t xml:space="preserve">
Por lo tanto, se dió  cumplimiento a la acción de mejora establecida en el Plan de Mejoramiento.</t>
    </r>
  </si>
  <si>
    <t>Incluir en el Manual de contratación el flujo de aprobación responsables y vistos buenos en la plataforma SECOP II.</t>
  </si>
  <si>
    <r>
      <rPr>
        <b/>
        <sz val="11"/>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</si>
  <si>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color indexed="8"/>
        <rFont val="Arial"/>
        <family val="2"/>
      </rPr>
      <t xml:space="preserve">
La DNBC en el primer semestre de 2022,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dio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</si>
  <si>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color indexed="8"/>
        <rFont val="Arial"/>
        <family val="2"/>
      </rPr>
      <t xml:space="preserve">
La DNBC en el primer semestre de 2022, adoptó por medio de la resolución 345 del 13 de junio de 2022 el Manual de Contratación de la DNBC, Código MN-CO-01 Versión 2; incluyendo el flujo de aprobación de responsables y vistos buenos en la plataforma SECOP II. (numeral 4,6)
</t>
    </r>
    <r>
      <rPr>
        <b/>
        <sz val="11"/>
        <rFont val="Arial"/>
        <family val="2"/>
      </rPr>
      <t>Por lo tanto, se dió  cumplimiento a la acción de mejora establecida en el Plan de Mejoramiento.</t>
    </r>
  </si>
  <si>
    <t>Generar el PAA conforme a los lineamientos establecidos por Colombia Compra Eficiente, indicando los procesos que se adelantaran, responsables, fechas de inicio y finalización, cuantía, tipo de proceso, responsables de generar estudios entre otros.</t>
  </si>
  <si>
    <t>Elaboración del Procedimiento de PAA</t>
  </si>
  <si>
    <t>Dirección General-Planeación Estratégica</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</si>
  <si>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De igual forma, se generó el PAA para los procesos de contratación que se estimaban contratar.
</t>
    </r>
    <r>
      <rPr>
        <b/>
        <sz val="11"/>
        <rFont val="Arial"/>
        <family val="2"/>
      </rPr>
      <t>Por lo tanto se dado cumplimiento a la acción de mejora establecida en el Plan de Mejoramiento.</t>
    </r>
  </si>
  <si>
    <t>Planeación Estratégica-Gestión Contractual</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</si>
  <si>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t>
    </r>
    <r>
      <rPr>
        <b/>
        <sz val="11"/>
        <rFont val="Arial"/>
        <family val="2"/>
      </rPr>
      <t xml:space="preserve">
Por lo tanto, se dio cumplimiento a la acción de mejora establecida en el Plan de Mejoramiento.</t>
    </r>
  </si>
  <si>
    <t>Acción cumplida y finalizada el 31/03/2023</t>
  </si>
  <si>
    <t xml:space="preserve">De acuerdo a la unidad de medida de la actividad, se evidencia el procedimiento PC-PE-01 Versión 1 "formulación y Seguimiento  Plan Anual de Adquisiciones" así como el formato FO-PE-01, el cual fue socializado al Proceso de Gestión Contractual. </t>
  </si>
  <si>
    <r>
      <rPr>
        <b/>
        <sz val="11"/>
        <rFont val="Arial"/>
        <family val="2"/>
      </rPr>
      <t>La acción de mejora finalizó el 31 de marzo de 2022.</t>
    </r>
    <r>
      <rPr>
        <sz val="11"/>
        <rFont val="Arial"/>
        <family val="2"/>
      </rPr>
      <t xml:space="preserve">
Se evidencia el Plan Anual de Adquisiciones de junio de 2023, en el formato establecido por Colombia Compra Eficiente, en el cual se indican los procesos que se adelantaran, responsables, fechas de inicio y finalización, cuantía y tipo de proceso
</t>
    </r>
    <r>
      <rPr>
        <b/>
        <sz val="11"/>
        <rFont val="Arial"/>
        <family val="2"/>
      </rPr>
      <t xml:space="preserve">
Por lo tanto, se dio cumplimiento a la acción de mejora establecida en el Plan de Mejoramiento.</t>
    </r>
  </si>
  <si>
    <t>Por lo tanto, se dio cumplimiento a la acción de mejora establecida en el Plan de Mejoramiento.</t>
  </si>
  <si>
    <t>Realizar seguimiento mensual al PAA, y presentarlo a la Alta Dirección y al comité de contratación para la respectiva toma de decisiones.</t>
  </si>
  <si>
    <t>Seguimiento mensual</t>
  </si>
  <si>
    <r>
      <t xml:space="preserve">Por medio de las actas No. 01, 02, 03, 04 y 05 de los meses de enero a mayo de 2022,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t>
    </r>
    <r>
      <rPr>
        <b/>
        <sz val="11"/>
        <rFont val="Arial"/>
        <family val="2"/>
      </rPr>
      <t>Numeral 1 y Anexo
Las actas se presentaran en la reunión de avance para la suscripción.
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</si>
  <si>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Se cargaron las actas 06, 07, 08 y 09 de Junio, julio, agosto y septiembre de 2022, faltan las del mes de Octubre, Noviembre y Diciembre del Comité Directivo.
No se evidencian actas de comité de Contratación.
</t>
    </r>
    <r>
      <rPr>
        <b/>
        <sz val="11"/>
        <color rgb="FF000000"/>
        <rFont val="Arial"/>
        <family val="2"/>
      </rPr>
      <t>Por lo tanto se dio cumplimiento Parcialmente a la acción de mejora establecida en el Plan de Mejoramiento, quedando la misma VENCIDA</t>
    </r>
  </si>
  <si>
    <t>Durante la vigencia 2022 y 2023 se ha realizado en los Comités SIGE el seguimiento a los recursos de inversión y funcionamiento por parte de los procesos de Gestión Financiera y Planeación Estratégica.
Se anexan actas de los comités vigencia 2022 y enero y febrero de 2023, se esta en revisión y firmas de las actas de los meses de marzo a mayo de 2023.
Se anexan ppts e informes de la información de seguimientos presentados en los comités de la vigencia 2023  enero a junio.</t>
  </si>
  <si>
    <t>Se evidencia ue se han realizado  en los Comités SIGE el seguimiento a los recursos de inversión y funcionamiento por parte de los procesos de Gestión Financiera y Planeación Estratégica, en los cuales se ha informado acerca del avance de los procesos de contratación de la entidad de acuerdo con la información presentada por el proceso de Gestión Financiera y la cadena de valor presentada por Planeación Estratégica. Asi mismo, se evidencia el cargue de las siguientes actas: Acta No.1 de Enero 2022, Acta No. 2 Febrero de 2022, Acta No. 3 de Marzo 2022, Acta No. 4 de Abril 2022, Acta No. 5 de  Mayo 2022, Acta No. 6 de Junio 2022, Acta No. 4 de Julio 2022, Acta No. 8 de Agosto de 2022, Acta No. 9 de Septiembre de 2022, Acta No. 10 de Octubre de 2022, Acta No. 11 de Noviembre de 2022, Acta No. 12 de Diciembre 2022, Acta No. 1 de Enero 2023 y Acta No. 2 de Febrero 2023, faltan las actas de los meses de marzo a mayo del 2023.
No se evidencian las actas de los comites de contratacion.</t>
  </si>
  <si>
    <r>
      <rPr>
        <b/>
        <sz val="11"/>
        <rFont val="Arial"/>
        <family val="2"/>
      </rPr>
      <t>La acción de mejora finalizó el 31 de Diciembre de 2022.</t>
    </r>
    <r>
      <rPr>
        <sz val="11"/>
        <rFont val="Arial"/>
        <family val="2"/>
      </rPr>
      <t xml:space="preserve">
Se han realizado los seguimientos mensual del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Se cargaron las siguientes actas: No.10 del 31 de octubre de 2022, No,11 del 29 de noviembre de 2022, No,12 del 27 de diciembre de 2002, por lo tanto se llega a las 12 actas de la vigencia 2022.
De las ejecuciones presupuestales de enero a junio de 2023, se allegaron las presentaciones realizadas en los comites directivos de enero a mayo de 2023 y la presentación del comite SIGE de junio de 2023. Asimismo, se adjuntan actas debidamente firmadas de los meses de enero, febrero y mayo, y las actas en trámite de firmas de los meses de marzo y abril. El acta del mes de junio de 2023 no se evidencia.
</t>
    </r>
    <r>
      <rPr>
        <b/>
        <sz val="11"/>
        <rFont val="Arial"/>
        <family val="2"/>
      </rPr>
      <t>Por lo tanto, la acción de mejora establecida en el Plan de Mejoramiento, no tiene efectividad al corte 30 de junio de 2023.</t>
    </r>
  </si>
  <si>
    <t>Por lo tanto se dio cumplimiento Parcialmente a la acción de mejora establecida en el Plan de Mejoramiento, quedando la misma VENCIDA</t>
  </si>
  <si>
    <r>
      <t xml:space="preserve">Realizar el seguimiento de la ejecución presupuestal de los gastos de funcionamiento (Semáforo) y los gastos de inversión (Cadena de Valor) en forma mensual </t>
    </r>
    <r>
      <rPr>
        <sz val="10"/>
        <rFont val="Arial"/>
        <family val="2"/>
      </rPr>
      <t xml:space="preserve">y  presentarlo a la Alta Dirección y al comité de contratación para realizar el seguimiento y   evaluar los procesos contractuales  que no se hallan adelantado y los que están curso. </t>
    </r>
  </si>
  <si>
    <t>Dirección General-Subdirección Administrativa y Financiera-Planeación Estratégica</t>
  </si>
  <si>
    <t>Planeación Estratégica-Gestión Financiera</t>
  </si>
  <si>
    <t>Durante la vigencia 2022 y 2023 se ha realizado en los Comités SIGE el seguimiento a los recursos de inversión y funcionamiento por parte de los procesos de Gestión Financiera y Planeación Estratégica.
Se anexan actas de los comités vigencia 2022 y enero y febrero de 2023, se esta en revisión y firmas de las actas de los meses de marzo a mayo de 2023.
Se anexan ppts e informes de la información de seguimientop presentados en los comités de la vigencia 2023  enero a junio.</t>
  </si>
  <si>
    <r>
      <rPr>
        <b/>
        <sz val="11"/>
        <rFont val="Arial"/>
        <family val="2"/>
      </rPr>
      <t>La acción de mejora finalizó el 31 de Diciembre de 2022.</t>
    </r>
    <r>
      <rPr>
        <sz val="11"/>
        <rFont val="Arial"/>
        <family val="2"/>
      </rPr>
      <t xml:space="preserve">
Se han realizado los seguimientos mensual del del presupuesto de inversión y funcionamiento en los comités directivos, del seguimiento presupuestal de los gastos de funcionamiento  (Gestión Financiera) y la cadena de valor presentada por Planeación Estratégica. Tambien se cargaron presentaciones en power point.
Se cargaron las siguientes actas: No.10 del 31 de octubre de 2022, No,11 del 29 de noviembre de 2022, No,12 del 27 de diciembre de 2002, por lo tanto se llega a las 12 actas de la vigencia 2022.
De las ejecuciones presupuestales de enero a junio de 2023, se allegaron las presentaciones realizadas en los comites directivos de enero a mayo de 2023 y la presentación del comite SIGE de junio de 2023. Asimismo, se adjuntan actas debidamente firmadas de los meses de enero, febrero y mayo, y las actas en trámite de firmas de los meses de marzo y abril. El acta del mes de junio de 2023 no se evidencia.
</t>
    </r>
    <r>
      <rPr>
        <b/>
        <sz val="11"/>
        <rFont val="Arial"/>
        <family val="2"/>
      </rPr>
      <t>Por lo tanto, la acción de mejora establecida en el Plan de Mejoramiento, no tiene efectividad al corte 30 de junio de 2023.</t>
    </r>
  </si>
  <si>
    <t>Establecer un calendario contractual, con el fin de estimar si es necesario gestionar Vigencias Futuras por parte de la Entidad, realizarle seguimiento  y presentarlo al Comité de Contratación para la toma de decisiones</t>
  </si>
  <si>
    <t>Calendario Trimestral</t>
  </si>
  <si>
    <r>
      <t xml:space="preserve">No se evidencio el calendario contractual, presentado al Comité de Contratación. Se cargó la ejecución presupuestal y la lista de asistencia al comité del 07 de marzo de 2022, pero no el Acta con el fin de verificar los temas tratados.
</t>
    </r>
    <r>
      <rPr>
        <b/>
        <sz val="11"/>
        <rFont val="Arial"/>
        <family val="2"/>
      </rPr>
      <t xml:space="preserve">Por lo tanto, la acción de Mejora no presenta Avance en el Plan de Mejoramiento.
</t>
    </r>
  </si>
  <si>
    <r>
      <rPr>
        <b/>
        <sz val="11"/>
        <color rgb="FF000000"/>
        <rFont val="Arial"/>
        <family val="2"/>
      </rPr>
      <t>La acción de mejora finalizó el 31 de Diciembre de 2022.</t>
    </r>
    <r>
      <rPr>
        <sz val="11"/>
        <color indexed="8"/>
        <rFont val="Arial"/>
        <family val="2"/>
      </rPr>
      <t xml:space="preserve">
Son cuatro seguimientos al año y se cargó evidencia de un acta correspondiente al tercer trimestre de 2022, pero la misma se encuentra sin firma.
</t>
    </r>
    <r>
      <rPr>
        <b/>
        <sz val="11"/>
        <color rgb="FF000000"/>
        <rFont val="Arial"/>
        <family val="2"/>
      </rPr>
      <t>Por lo tanto NO se dio cumplimiento a la acción de mejora establecida en el Plan de Mejoramiento quedando la acción VENCIDA.</t>
    </r>
  </si>
  <si>
    <r>
      <rPr>
        <b/>
        <sz val="11"/>
        <rFont val="Arial"/>
        <family val="2"/>
      </rPr>
      <t>La acción de mejora finalizó el 31 de Diciembre de 2022.</t>
    </r>
    <r>
      <rPr>
        <sz val="11"/>
        <rFont val="Arial"/>
        <family val="2"/>
      </rPr>
      <t xml:space="preserve">
El proceso no diligenció el avance ni las actividades ejecutadas al 30 de junio de 2023,  se anexó el  Plan Anual de Adquisiciones a junio de  2023, pero no se evidencia el calendario contractual.
</t>
    </r>
    <r>
      <rPr>
        <b/>
        <sz val="11"/>
        <rFont val="Arial"/>
        <family val="2"/>
      </rPr>
      <t>Por lo tanto NO se dio cumplimiento a la acción de mejora establecida en el Plan de Mejoramiento quedando la acción VENCIDA.</t>
    </r>
  </si>
  <si>
    <t>Realizar  el mantenimiento evolutivo, del  sistema de Información  ERP (Planificador de recursos empresariales), con relación al módulo de inventarios, Activos fijos y nomina   y realizar los respectivos seguimientos trimestrales</t>
  </si>
  <si>
    <t>Seguimientos</t>
  </si>
  <si>
    <t>Dirección General-Subdirección Administrativa y Financiera-Gestión TI</t>
  </si>
  <si>
    <r>
      <t xml:space="preserve">Durante el Primer semestre de 2022, no se realizó  mantenimiento evolutivo del sistema ERP, debido a que la DNBC se encontraba en Ley de Garantias. 
</t>
    </r>
    <r>
      <rPr>
        <b/>
        <sz val="11"/>
        <rFont val="Arial"/>
        <family val="2"/>
      </rPr>
      <t xml:space="preserve">
Por lo tanto, la acción de Mejora no presenta Avance en el Plan de Mejoramiento.</t>
    </r>
  </si>
  <si>
    <t>Gestión TI</t>
  </si>
  <si>
    <r>
      <rPr>
        <b/>
        <sz val="11"/>
        <color rgb="FF000000"/>
        <rFont val="Arial"/>
        <family val="2"/>
      </rPr>
      <t>La cción de mejora finalizó el 31 de Diciembre de 2022.</t>
    </r>
    <r>
      <rPr>
        <sz val="11"/>
        <color indexed="8"/>
        <rFont val="Arial"/>
        <family val="2"/>
      </rPr>
      <t xml:space="preserve">
Se cargó una imagen que no evidencia la generación del mantenimiento evolutivo del sistema ERP, asi como informe de seguimiento de horas de soporte pero hace falta la generación de los respectivos seguimientos trimestrales es decir dos (2) para el segundo semestre,  ya que el contrato se generó en este semestre 
</t>
    </r>
    <r>
      <rPr>
        <b/>
        <sz val="11"/>
        <color rgb="FF000000"/>
        <rFont val="Arial"/>
        <family val="2"/>
      </rPr>
      <t>Por lo tanto NO se dio cumplimiento a la acción de mejora establecida en el Plan de Mejoramiento quedando la acción VENCIDA.</t>
    </r>
  </si>
  <si>
    <t>Con respecto al halazgo No 11 de la Denuncia 2021-208386-82111-SE , es importante precisar lo siguiente:
1, La actividad establecida no subsanaria el hallazgo, puesto  que claramente la falta de planeación en la estructuración de la Orden de compra 56640, así como deficiencias en el seguimiento, supervisión y control en la ejecución, no se pueden correguir con realizar un mantenimiento evolutivo, dado que este tipo de servicios de TI se realizan para aumentar, disminuir o cambiar las funcionalidades del sistema, y/o adicionar nuevas funcionalidades, ya sea por las necesidades del usuario final o por otras causas externas (por ejemplo cambios en normatividad), por esta razón es que este tipo de mantenimientos no pueden ser un instrumento para corregir la falta de planeación en la estructuración de una orden de compra.
2, El hallazgo descrito en el PM no hace relación a requerimientos funcionales del Sistema de Información Planificador de Recursos Empresariales  ERP, por tanto no se identifica la necesidad de hacer un mantenimiento evolutivo, además que este sistema aun se encuentra en implementación y no hay requerimientos de los usuarios funcionales (Gestión de Talento Humano y Gestión Administrativa) 
3, En la vigencia 2022 y en el primer semestre de 2023, no se suscribió un contrato de mantenimiento evolutivo del Sistema de Información Planificador de Recursos Empresariales  ERP, por tanto no es posible realizar un seguimiento.
4. De acuerdo con lo anterior, modificar la actividad y como alternativa para prevenir que se vuelva a presentar la situación del hallazgo, formular un procedimiento donde se definan actividades de control para la adquisición y prestación de servicios de tecnología</t>
  </si>
  <si>
    <t xml:space="preserve">No se carga evidencia </t>
  </si>
  <si>
    <r>
      <rPr>
        <b/>
        <sz val="11"/>
        <rFont val="Arial"/>
        <family val="2"/>
      </rPr>
      <t>La acción de mejora finalizó el 31 de Diciembre de 2022.</t>
    </r>
    <r>
      <rPr>
        <sz val="11"/>
        <rFont val="Arial"/>
        <family val="2"/>
      </rPr>
      <t xml:space="preserve">
Por parte del proceso responsable Gestón TI, se propone modificar la actividad y como alternativa para prevenir que se vuelva a presentar la situación del hallazgo, formular un procedimiento donde se definan actividades de control para la adquisición y prestación de servicios de tecnología.
</t>
    </r>
    <r>
      <rPr>
        <b/>
        <sz val="11"/>
        <rFont val="Arial"/>
        <family val="2"/>
      </rPr>
      <t>Por lo tanto NO se dio cumplimiento a la acción de mejora establecida en el Plan de Mejoramiento quedando la acción VENCIDA.</t>
    </r>
  </si>
  <si>
    <r>
      <rPr>
        <b/>
        <u/>
        <sz val="11"/>
        <color indexed="8"/>
        <rFont val="Arial"/>
        <family val="2"/>
      </rPr>
      <t>Hallazgo No. 1. Denuncia 2021. Implementación formulario de Radicación y Consulta PQRSD y Actualización del Sistema de Gestión Documental ORFEO</t>
    </r>
    <r>
      <rPr>
        <sz val="11"/>
        <color indexed="8"/>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</si>
  <si>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
</t>
  </si>
  <si>
    <t>Implementar acciones tendientes a la mejora en la funcionalidad de las PQRSD</t>
  </si>
  <si>
    <t>Notificación  automatica al correo electrónico de la cuenta del usuario de la oficina de atención al ciudadano cuando se radica una PQRDS</t>
  </si>
  <si>
    <r>
      <t xml:space="preserve">
</t>
    </r>
    <r>
      <rPr>
        <sz val="11"/>
        <color rgb="FFFF0000"/>
        <rFont val="Arial"/>
        <family val="2"/>
      </rPr>
      <t>Notificación</t>
    </r>
  </si>
  <si>
    <t>Dirección General - Subdirección Administrativa y Financiera-Gestión TI</t>
  </si>
  <si>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rFont val="Arial"/>
        <family val="2"/>
      </rPr>
      <t>Por lo tanto, se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</si>
  <si>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color rgb="FF000000"/>
        <rFont val="Arial"/>
        <family val="2"/>
      </rPr>
      <t>Por lo tanto, se dio cumplimiento a la acción de mejora establecida en el Plan de Mejoramiento</t>
    </r>
  </si>
  <si>
    <t>Al 31 de diciembre de 2022, la opción funcionaba adecuadamente. Durante el seguimiento realizado en el segundo trimestre de 2023, se encontró que no funciona las alertas de notificación al correo cuando se radica una PQRS, por el formulario web.</t>
  </si>
  <si>
    <t>No se reporta seguimiento ni evidencia de ejecucion de la actividad</t>
  </si>
  <si>
    <r>
      <rPr>
        <b/>
        <sz val="11"/>
        <color rgb="FF000000"/>
        <rFont val="Arial"/>
        <family val="2"/>
      </rPr>
      <t>La acción de mejora finalizó el 31 de Diciembre de 2022</t>
    </r>
    <r>
      <rPr>
        <sz val="11"/>
        <color indexed="8"/>
        <rFont val="Arial"/>
        <family val="2"/>
      </rPr>
      <t xml:space="preserve">
Al 31 de diciembre de 2022, el sistema Orfeo generaba automáticamente la Notificación  al correo electrónico de la cuenta del usuario de la oficina de atención al ciudadano cuando se radicaba una PQRSD. Sin embargo, a partir de la vigencia 2023 está notificación no funciona.
</t>
    </r>
    <r>
      <rPr>
        <b/>
        <sz val="11"/>
        <color rgb="FF000000"/>
        <rFont val="Arial"/>
        <family val="2"/>
      </rPr>
      <t>Por lo tanto, la acción de mejora establecida no posee efectividad.</t>
    </r>
  </si>
  <si>
    <t>Listados emitidos por el Orfeo que permita establecer el estado actual del trámite de las PQRSD</t>
  </si>
  <si>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evidenció que el usuario desde la página web, en la opción de consulta  Link de Consulta: http://40.75.99.166/dnbc/consultaWeb/principal.php?fechah=070622_1654614652&amp;pasar=no&amp;verdatos=no&amp;idRadicado=20221140151902&amp;estadosTot=c4769bfa2317ef86e61bfa7191255678
</t>
    </r>
    <r>
      <rPr>
        <b/>
        <sz val="11"/>
        <rFont val="Arial"/>
        <family val="2"/>
      </rPr>
      <t>Por lo tanto, se dado cumplimiento a la acción de mejora establecida en el Plan de Mejoramiento.</t>
    </r>
  </si>
  <si>
    <r>
      <rPr>
        <b/>
        <sz val="11"/>
        <rFont val="Arial"/>
        <family val="2"/>
      </rPr>
      <t xml:space="preserve">
La acción de mejora finalizó el 31 de Diciembre de 2022
</t>
    </r>
    <r>
      <rPr>
        <sz val="11"/>
        <rFont val="Arial"/>
        <family val="2"/>
      </rPr>
      <t xml:space="preserve">
El usuario desde la página web, en la opción de consulta  Link de Consulta: http://40.75.99.166/dnbc/consultaWeb/principal.php?fechah=070622_1654614652&amp;pasar=no&amp;verdatos=no&amp;idRadicado=20221140151902&amp;estadosTot=c4769bfa2317ef86e61bfa7191255678, puede consultar el estado de la solicitud.
De igual forma, la aplicación emite listados donde se establece el estado actual del trámite de la PQRSD.
</t>
    </r>
    <r>
      <rPr>
        <b/>
        <sz val="11"/>
        <rFont val="Arial"/>
        <family val="2"/>
      </rPr>
      <t>Por lo tanto, se dio cumplimiento a la acción de mejora establecida en el Plan de Mejoramiento.</t>
    </r>
  </si>
  <si>
    <t>Durante el seguimiento realizado en el segundo trimestre de 2023, se encontró que el formular web de consulta pqrs funciona adecuadamente.</t>
  </si>
  <si>
    <r>
      <rPr>
        <b/>
        <sz val="11"/>
        <rFont val="Arial"/>
        <family val="2"/>
      </rPr>
      <t xml:space="preserve">
La acción de mejora finalizó el 31 de Diciembre de 2022
</t>
    </r>
    <r>
      <rPr>
        <sz val="11"/>
        <rFont val="Arial"/>
        <family val="2"/>
      </rPr>
      <t xml:space="preserve">
Se evidencia pantallazo donde el formulario WEB de Consulta  PQRSD, despliega el historial relacionado con el radicado consultado.
</t>
    </r>
    <r>
      <rPr>
        <b/>
        <sz val="11"/>
        <rFont val="Arial"/>
        <family val="2"/>
      </rPr>
      <t>Por lo tanto, se dio cumplimiento a la acción de mejora establecida en el Plan de Mejoramiento.</t>
    </r>
  </si>
  <si>
    <t>Formulario PQRSD de la página web de la entidad estabilizado.</t>
  </si>
  <si>
    <t>Formulario PQRSD</t>
  </si>
  <si>
    <r>
      <rPr>
        <b/>
        <sz val="11"/>
        <color rgb="FF000000"/>
        <rFont val="Arial"/>
        <family val="2"/>
      </rPr>
      <t xml:space="preserve">Mediante correo electrónico del 26 de Julio de 2022, el señor Director de la DNBC, solicitó modificación de la Actividad/Descripción y de la Unidad de Medida.
</t>
    </r>
    <r>
      <rPr>
        <sz val="11"/>
        <color indexed="8"/>
        <rFont val="Arial"/>
        <family val="2"/>
      </rPr>
      <t xml:space="preserve">
Se generó el ajuste del Formulario PQRSD de la página web de la entidad en linea, es decir el usuario diligencia directamente el formulario e ingresa los datos para registrar una PQRSD 
Evidencia. Link http://40.75.99.166/orfeo3/formularioPqrsd/formulario.php
</t>
    </r>
    <r>
      <rPr>
        <b/>
        <sz val="11"/>
        <color rgb="FF000000"/>
        <rFont val="Arial"/>
        <family val="2"/>
      </rPr>
      <t>Por lo tanto se dado cumplimiento a la acción de mejora establecida en el Plan de Mejoramiento.</t>
    </r>
    <r>
      <rPr>
        <sz val="11"/>
        <color indexed="8"/>
        <rFont val="Arial"/>
        <family val="2"/>
      </rPr>
      <t xml:space="preserve">
</t>
    </r>
  </si>
  <si>
    <r>
      <rPr>
        <b/>
        <sz val="11"/>
        <rFont val="Arial"/>
        <family val="2"/>
      </rPr>
      <t xml:space="preserve">
La acción de mejora finalizó el 31 de Diciembre de 2022
</t>
    </r>
    <r>
      <rPr>
        <sz val="11"/>
        <rFont val="Arial"/>
        <family val="2"/>
      </rPr>
      <t xml:space="preserve">
En el primer semestre de 2022, se generó el ajuste del Formulario PQRSD de la página web de la entidad en linea, es decir el usuario diligencia directamente el formulario e ingresa los datos para registrar una PQRSD 
Evidencia. Link http://40.75.99.166/orfeo3/formularioPqrsd/formulario.php
</t>
    </r>
    <r>
      <rPr>
        <b/>
        <sz val="11"/>
        <rFont val="Arial"/>
        <family val="2"/>
      </rPr>
      <t>Por lo tanto, se dio cumplimiento a la acción de mejora establecida en el Plan de Mejoramiento.</t>
    </r>
  </si>
  <si>
    <t>El día 6 dejulio de 2023, se realizó la verificación del estado actual del formulario de radicación web de pqrs, encontrando que se requieren hacer ajustes por lo que no permite desplegar las opciones de las listas desplegables, no permite adjuntar varios archivos, no tiene validación de campos, y no cumple con las condiciones técnicas establecidas en el anexo No 2 de la Resolución MinTIC 1519 del 2020, estándares de publicación y divulgación información, 2.4.3.3 PQRSD. 
Ante la situación expuesta, el proceso de Gestión TI, se encuentra adelantando actividades de planeación con el fin de actualizar el sistema de gestión documental Orfeo a una versión que cumpla con los requerimiento funcionales existentes.</t>
  </si>
  <si>
    <t xml:space="preserve">Se evidencia mediante panatallazo del 6 de julio de 2023 que el formulario de radicación web de pqrs, no esta estabilizado ni cuimple con lo estipulado en el anexo 2 de la Resolucion 1519 de mintic </t>
  </si>
  <si>
    <r>
      <rPr>
        <b/>
        <sz val="11"/>
        <rFont val="Arial"/>
        <family val="2"/>
      </rPr>
      <t>La acción de mejora finalizó el 31 de Diciembre de 2022</t>
    </r>
    <r>
      <rPr>
        <sz val="11"/>
        <rFont val="Arial"/>
        <family val="2"/>
      </rPr>
      <t xml:space="preserve">
Al 31 de diciembre de 2022, Formulario PQRSD de la página web de la entidad se encontraba funcionando conforme lo establecia la acción de mejora. Sin embargo, a partir de la vigencia 2023 este Formulario no está estabilizado ni cumple con lo estipulado en el anexo 2 de la resolución 1519 emitida por el MINTIC.
</t>
    </r>
    <r>
      <rPr>
        <b/>
        <sz val="11"/>
        <rFont val="Arial"/>
        <family val="2"/>
      </rPr>
      <t>Por lo tanto, la acción de mejora establecida no posee efectividad.</t>
    </r>
  </si>
  <si>
    <t>Implementar acciones tendientes a la mejora en la funcionalidad en el sistema ORFEO</t>
  </si>
  <si>
    <t xml:space="preserve">
Actualización del software de digitalización del ORFEO.</t>
  </si>
  <si>
    <t>Actualización Sofware</t>
  </si>
  <si>
    <r>
      <rPr>
        <b/>
        <sz val="11"/>
        <rFont val="Arial"/>
        <family val="2"/>
      </rPr>
      <t xml:space="preserve">
Mediante correo electrónico del 26 de Julio de 2022, el señor Director de la DNBC, solicitó modificación de la Actividad/Descripción y de la Unidad de Medida.
</t>
    </r>
    <r>
      <rPr>
        <sz val="11"/>
        <rFont val="Arial"/>
        <family val="2"/>
      </rPr>
      <t xml:space="preserve">
La DNBC no ha iniciado el proceso de Actualización del software de digitalización del ORFEO.
</t>
    </r>
    <r>
      <rPr>
        <b/>
        <sz val="11"/>
        <rFont val="Arial"/>
        <family val="2"/>
      </rPr>
      <t xml:space="preserve">
Por lo tanto, la acción de Mejora no presenta Avance en el Plan de Mejoramiento.</t>
    </r>
  </si>
  <si>
    <t xml:space="preserve">
La acción de mejora finalizó el 31 de Diciembre de 2022.
La DNBC realizó la adquisición de Tres (3) scaner con el fin de realizar la digitalización de los documentos. No obstante, la acción hace referencia es a la  Actualización del software de digitalización del ORFEO, la cual no se ha ejecutado.
Por lo tanto, NO se dio cumplimiento a la Acción de mejora establecida, quedando VENCIDA.</t>
  </si>
  <si>
    <t>En el primer semestre de 2023, no se realizaron las acciones correspendientes.
Ante la situación expuesta, el proceso de Gestión TI, se encuentra adelantando actividades de planeación con el fin de actualizar el sistema de gestión documental Orfeo a una versión que cumpla con los requerimiento funcionales existentes.</t>
  </si>
  <si>
    <r>
      <t xml:space="preserve">
</t>
    </r>
    <r>
      <rPr>
        <b/>
        <sz val="11"/>
        <rFont val="Arial"/>
        <family val="2"/>
      </rPr>
      <t>La acción de mejora finalizó el 31 de Diciembre de 2022.</t>
    </r>
    <r>
      <rPr>
        <sz val="11"/>
        <rFont val="Arial"/>
        <family val="2"/>
      </rPr>
      <t xml:space="preserve">
El proceso de Gestión TI, se encuentra adelantando actividades de planeación con el fin de actualizar el sistema de gestión documental Orfeo a una versión que cumpla con los requerimiento funcionales existentes.
</t>
    </r>
    <r>
      <rPr>
        <b/>
        <sz val="11"/>
        <rFont val="Arial"/>
        <family val="2"/>
      </rPr>
      <t>Por lo tanto, NO se dio cumplimiento a la Acción de mejora establecida, quedando VENCIDA.</t>
    </r>
  </si>
  <si>
    <t>Actualización del módulo de firma digital y mecánica del ORFEO</t>
  </si>
  <si>
    <r>
      <t xml:space="preserve">
</t>
    </r>
    <r>
      <rPr>
        <b/>
        <sz val="11"/>
        <rFont val="Arial"/>
        <family val="2"/>
      </rPr>
      <t>Mediante correo electrónico del  26 de Julio de 2022, el señor Director de la DNBC, solicitó modificación de la Actividad/Descripción,  Unidad de Medida y Plazo en Semanas.</t>
    </r>
    <r>
      <rPr>
        <sz val="11"/>
        <rFont val="Arial"/>
        <family val="2"/>
      </rPr>
      <t xml:space="preserve">
La DNBC no ha iniciado el proceso de Actualización del sofware con relación a la digitalización y firmas digitales
</t>
    </r>
    <r>
      <rPr>
        <b/>
        <sz val="11"/>
        <rFont val="Arial"/>
        <family val="2"/>
      </rPr>
      <t xml:space="preserve">
Por lo tanto, la acción de Mejora no presenta Avance en el Plan de Mejoramiento.
</t>
    </r>
  </si>
  <si>
    <r>
      <rPr>
        <b/>
        <sz val="11"/>
        <color rgb="FF000000"/>
        <rFont val="Arial"/>
        <family val="2"/>
      </rPr>
      <t>La acción de mejora finaliza el 30 de Junio  de 2023.</t>
    </r>
    <r>
      <rPr>
        <sz val="11"/>
        <color indexed="8"/>
        <rFont val="Arial"/>
        <family val="2"/>
      </rPr>
      <t xml:space="preserve">
Esta acción no presenta avance.</t>
    </r>
  </si>
  <si>
    <t>EN AVANCE</t>
  </si>
  <si>
    <t>Durante el segundo semestre de 2023, no se realizaron acciones sobre el requerimiento. 
Ante la situación expuesta, el proceso de Gestión TI, se encuentra adelantando actividades de planeación con el fin de actualizar el sistema de gestión documental Orfeo a una versión que cumpla con los requerimientos funcionales que requiera el usuario funcional, de acuerdo a las necesidades.
Por lo tanto, se requiere ampliar la fecha de vencimiento</t>
  </si>
  <si>
    <r>
      <t xml:space="preserve">La acción de mejora finaliza el 30 de Diciembre  de 2023
</t>
    </r>
    <r>
      <rPr>
        <sz val="11"/>
        <rFont val="Arial"/>
        <family val="2"/>
      </rPr>
      <t xml:space="preserve">
Mediante oficio de fecha 28 de junio de 2023, el señor Director solicitó ampliación de la fecha de terminación del 30 de Junio de 2023 al 30 de Diciembre de 2023; por cuanto, la entidad se encuentra en actyualización de nuevos procedimientos y cambios administrativos.</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</si>
  <si>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t xml:space="preserve">
Generar políticas de Backups para el Sistema Documental ORFEO.</t>
  </si>
  <si>
    <t>Políticas de Backups</t>
  </si>
  <si>
    <r>
      <t xml:space="preserve">
</t>
    </r>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realizan backups del Orfeo de manera automática por intermedio de MICROSOF (AZURE) y del Sistema RUE con ORACLE. No obstante, no se ha generado políticas de Backups para el Sistema Documental ORDEO
</t>
    </r>
    <r>
      <rPr>
        <b/>
        <sz val="11"/>
        <rFont val="Arial"/>
        <family val="2"/>
      </rPr>
      <t>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</si>
  <si>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realizan backups del Orfeo de manera automática por intermedio de MICROSOF (AZURE) y del Sistema RUE con ORACLE. Se cargó  un Instructivo de copias de respaldo, pero el mismo no cuenta con código, versión ni vigencia, es decir no se encuentra  implementado en la entidad.
</t>
    </r>
    <r>
      <rPr>
        <b/>
        <sz val="11"/>
        <color rgb="FF000000"/>
        <rFont val="Arial"/>
        <family val="2"/>
      </rPr>
      <t>Por lo tanto, se dio cumplimiento Parcialmente a la Acción de mejora establecida en el Plan de Mejoramiento, quedando la misma VENCIDA</t>
    </r>
  </si>
  <si>
    <t>Durante el segundo semestre de 2023, no se realizaron acciones sobre el requerimiento. 
Ante la situación expuesta, el proceso de Gestión TI, se encuentra adelantando actividades de planeación con el fin de una solución de continuidad y bckups</t>
  </si>
  <si>
    <r>
      <rPr>
        <b/>
        <sz val="11"/>
        <color rgb="FF000000"/>
        <rFont val="Arial"/>
        <family val="2"/>
      </rPr>
      <t>La acción de mejora finalizó el 31 de Diciembre  de 2022.</t>
    </r>
    <r>
      <rPr>
        <sz val="11"/>
        <color indexed="8"/>
        <rFont val="Arial"/>
        <family val="2"/>
      </rPr>
      <t xml:space="preserve">
</t>
    </r>
    <r>
      <rPr>
        <sz val="11"/>
        <rFont val="Arial"/>
        <family val="2"/>
      </rPr>
      <t>El proceso de Gestión TI, se encuentra adelantando actividades de planeación con el fin de actualizar el sistema de gestión documental Orfeo a una versión que cumpla con los requerimiento funcionales existentes.</t>
    </r>
    <r>
      <rPr>
        <sz val="11"/>
        <color rgb="FFFF0000"/>
        <rFont val="Arial"/>
        <family val="2"/>
      </rPr>
      <t xml:space="preserve">
</t>
    </r>
    <r>
      <rPr>
        <sz val="11"/>
        <color indexed="8"/>
        <rFont val="Arial"/>
        <family val="2"/>
      </rPr>
      <t xml:space="preserve">
</t>
    </r>
    <r>
      <rPr>
        <b/>
        <sz val="11"/>
        <color rgb="FF000000"/>
        <rFont val="Arial"/>
        <family val="2"/>
      </rPr>
      <t>Por lo tanto, NO se dio cumplimiento a la Acción de mejora establecida en el Plan de Mejoramiento, quedando la misma VENCIDA</t>
    </r>
  </si>
  <si>
    <t>Por lo tanto, la acción de Mejora no presenta Avance en el Plan de Mejoramiento.</t>
  </si>
  <si>
    <t>Implementar acciones tendientes a la mejora en la funcionalidad PQRSD y en el sistema ORFEO de la entidad.</t>
  </si>
  <si>
    <t xml:space="preserve">
Sistema ORFEO ajustado a las necesidades de mantenimiento de la entidad de acuerdo a su prioridad.</t>
  </si>
  <si>
    <r>
      <t xml:space="preserve">Mediante correo electrónico del 26 de julio de 2022, el señor Director de la DNBC, solicitó modificación de la Actividad/Descripción y de la Unidad de Medida.
</t>
    </r>
    <r>
      <rPr>
        <sz val="11"/>
        <rFont val="Arial"/>
        <family val="2"/>
      </rPr>
      <t>La DNBC no ha iniciado el proceso de actualización del ORFEO ajustado a las necesidades de mantenimiento de la entidad.</t>
    </r>
    <r>
      <rPr>
        <b/>
        <sz val="11"/>
        <rFont val="Arial"/>
        <family val="2"/>
      </rPr>
      <t xml:space="preserve">
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</si>
  <si>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han realizado mejoras al  sistema ORFEO, las cuales han sido solicitadas por parte de la entidad, tales como impresión de  stiker, modificación de caracteres, ajuste del formulario PQRSD, entre otros.
</t>
    </r>
    <r>
      <rPr>
        <b/>
        <sz val="11"/>
        <color rgb="FF000000"/>
        <rFont val="Arial"/>
        <family val="2"/>
      </rPr>
      <t xml:space="preserve">
Por lo tanto, se dio cumplimiento a la acción de mejora establecida en el Plan de Mejoramiento</t>
    </r>
  </si>
  <si>
    <t>Ante la situación expuesta, el proceso de Gestión TI, se encuentra adelantando actividades de planeación con el fin de brindar un servicio de soporte y mantemiento evolutivo del orfeo</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</si>
  <si>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Se han realizado mejoras al  sistema ORFEO, las cuales han sido solicitadas por parte de la entidad, tales como impresión de  stiker, modificación de caracteres, ajuste del formulario PQRSD, entre otros
No obstante, el El proceso de Gestión TI, se encuentra adelantando actividades de planeación con el fin de actualizar el sistema de gestión documental Orfeo que se encuentra en la versión 3,8 y se pretende actualizar a la versión 6,1.
</t>
    </r>
    <r>
      <rPr>
        <b/>
        <sz val="11"/>
        <color rgb="FF000000"/>
        <rFont val="Arial"/>
        <family val="2"/>
      </rPr>
      <t xml:space="preserve">
Por lo tanto, se dio cumplimiento a la acción de mejora establecida en el Plan de Mejoramiento.</t>
    </r>
  </si>
  <si>
    <r>
      <rPr>
        <b/>
        <u/>
        <sz val="11"/>
        <color indexed="8"/>
        <rFont val="Calibri"/>
        <family val="2"/>
        <scheme val="minor"/>
      </rPr>
      <t>Hallazgo No. 1. Denuncia  Transición de 
IPv4 a IPv6 y Portal Web Compatible con IPv6 - Contrato 078 de 2019.</t>
    </r>
    <r>
      <rPr>
        <sz val="11"/>
        <color indexed="8"/>
        <rFont val="Calibri"/>
        <family val="2"/>
        <scheme val="minor"/>
      </rPr>
      <t>.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cuenta, que la totalidad de requerimientos del contrato 078 de 2019 se recibieron a satisfacción y se pagaron en su totalidad.</t>
    </r>
  </si>
  <si>
    <t xml:space="preserve">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
La falta de acciones de la administración tendiendes a requerir el cumplimiento de obligaciones  contractulales.
</t>
  </si>
  <si>
    <t>Implementar acciones tendientes a la transición IPV4 a IPV6</t>
  </si>
  <si>
    <t xml:space="preserve">Renovación  del  bloque IPv6 para generar tráfico IPV6 de la entidad hacia internet y viceversa. </t>
  </si>
  <si>
    <t>Entrega del Bloque de renovación</t>
  </si>
  <si>
    <r>
      <t xml:space="preserve">El Plan de Mejoramiento de este hallazgo fue suscrito y reportado ante la CGR el día 29 de Junio de 2022.  
</t>
    </r>
    <r>
      <rPr>
        <b/>
        <sz val="11"/>
        <color rgb="FF000000"/>
        <rFont val="Arial"/>
        <family val="2"/>
      </rPr>
      <t>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</si>
  <si>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Asimismo, el 04 de Julio de 2022, se suscribió el acuerdo de servicios con LACNIC
</t>
    </r>
    <r>
      <rPr>
        <b/>
        <sz val="11"/>
        <color rgb="FF000000"/>
        <rFont val="Arial"/>
        <family val="2"/>
      </rPr>
      <t>Por lo tanto, se dio cumplimiento a la acción de mejora establecida en el Plan de Mejoramiento</t>
    </r>
  </si>
  <si>
    <t>Se realizó seguimiento del licenciamiento adquirido del cual se adjuntan los soportes</t>
  </si>
  <si>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Se adquirió el licenciamiento.
</t>
    </r>
    <r>
      <rPr>
        <b/>
        <sz val="11"/>
        <color rgb="FF000000"/>
        <rFont val="Arial"/>
        <family val="2"/>
      </rPr>
      <t>Por lo tanto, se dio cumplimiento a la acción de mejora establecida en el Plan de Mejoramiento</t>
    </r>
  </si>
  <si>
    <t>Configuración de IPv6 en los portales de la entidad</t>
  </si>
  <si>
    <t>Pantalla donde evidencia que el portal de la entidad  responde con el IPv6</t>
  </si>
  <si>
    <r>
      <rPr>
        <b/>
        <sz val="11"/>
        <color rgb="FF000000"/>
        <rFont val="Arial"/>
        <family val="2"/>
      </rPr>
      <t>La acción de mejora finalizó el 31 de Diciembre  de 2022.</t>
    </r>
    <r>
      <rPr>
        <sz val="11"/>
        <color indexed="8"/>
        <rFont val="Arial"/>
        <family val="2"/>
      </rPr>
      <t xml:space="preserve">
Se evidencia un pantallazo donde la página WEB de la DNBC, se encuentra en el Test IPV6 
</t>
    </r>
    <r>
      <rPr>
        <b/>
        <sz val="11"/>
        <color rgb="FF000000"/>
        <rFont val="Arial"/>
        <family val="2"/>
      </rPr>
      <t>Por lo tanto, se dio cumplimiento a la acción de mejora establecida en el Plan de Mejoramiento</t>
    </r>
  </si>
  <si>
    <t>Se realizó seguimiento y verificación de que el sitio web sea accesible mediante redes IPV 6</t>
  </si>
  <si>
    <r>
      <rPr>
        <b/>
        <sz val="11"/>
        <color rgb="FF000000"/>
        <rFont val="Arial"/>
        <family val="2"/>
      </rPr>
      <t>La acción de mejora finalizó el 31 de Diciembre  de 2022.</t>
    </r>
    <r>
      <rPr>
        <sz val="11"/>
        <color indexed="8"/>
        <rFont val="Arial"/>
        <family val="2"/>
      </rPr>
      <t xml:space="preserve">
Se realizó seguimiento y verificación donde se evidencia que el sitio web es accesible mediante redes IPV 6. 
</t>
    </r>
    <r>
      <rPr>
        <b/>
        <sz val="11"/>
        <color rgb="FF000000"/>
        <rFont val="Arial"/>
        <family val="2"/>
      </rPr>
      <t>Por lo tanto, se dio cumplimiento a la acción de mejora establecida en el Plan de Mejoramiento</t>
    </r>
  </si>
  <si>
    <t>Trimestralmente se realizarán pruebas de monitoreo donde se verifica que los servicios se encuentren habilitados por el IPV6</t>
  </si>
  <si>
    <t>Seguimiento y monitoreo trimestral</t>
  </si>
  <si>
    <r>
      <rPr>
        <b/>
        <sz val="11"/>
        <color rgb="FF000000"/>
        <rFont val="Arial"/>
        <family val="2"/>
      </rPr>
      <t>La acción de mejora finaliza el 01 de Octubre de 2023.</t>
    </r>
    <r>
      <rPr>
        <sz val="11"/>
        <color indexed="8"/>
        <rFont val="Arial"/>
        <family val="2"/>
      </rPr>
      <t xml:space="preserve">
Se realizó el seguimiento a la implementación y puesta en marcha IPV 6. Se evidencia un pantallazo de la prueba de la conetividad IPV6 local  donde establece la puntuación de preparación de 10/10. De igual forma, una prueba realizada el 27 de Diciembre de 2022, del sitio WEB dnbc.gov.co, que indica que este sitio es accesible a través del IPV6.
</t>
    </r>
    <r>
      <rPr>
        <b/>
        <sz val="11"/>
        <color rgb="FF000000"/>
        <rFont val="Arial"/>
        <family val="2"/>
      </rPr>
      <t>Por lo tanto, se ha dado cumplimiento a la acción de mejora establecida en el Plan de Mejoramiento.</t>
    </r>
  </si>
  <si>
    <t>Se realizó el seguimiento del IPV 6</t>
  </si>
  <si>
    <r>
      <rPr>
        <b/>
        <sz val="11"/>
        <color rgb="FF000000"/>
        <rFont val="Arial"/>
        <family val="2"/>
      </rPr>
      <t>La acción de mejora finaliza el 01 de Octubre de 2023.</t>
    </r>
    <r>
      <rPr>
        <sz val="11"/>
        <color indexed="8"/>
        <rFont val="Arial"/>
        <family val="2"/>
      </rPr>
      <t xml:space="preserve">
</t>
    </r>
    <r>
      <rPr>
        <sz val="11"/>
        <rFont val="Arial"/>
        <family val="2"/>
      </rPr>
      <t xml:space="preserve">
Se realizaron pruebas trrimestrales  de monitoreo donde se verifica que los servicios del portal WEB se encuentren habilitados por el IPV6</t>
    </r>
    <r>
      <rPr>
        <sz val="11"/>
        <color indexed="8"/>
        <rFont val="Arial"/>
        <family val="2"/>
      </rPr>
      <t xml:space="preserve">
</t>
    </r>
    <r>
      <rPr>
        <b/>
        <sz val="11"/>
        <color rgb="FF000000"/>
        <rFont val="Arial"/>
        <family val="2"/>
      </rPr>
      <t>Por lo tanto, se ha dado cumplimiento a la acción de mejora establecida en el Plan de Mejoramiento.</t>
    </r>
  </si>
  <si>
    <r>
      <rPr>
        <b/>
        <u/>
        <sz val="11"/>
        <color rgb="FF000000"/>
        <rFont val="Calibri"/>
        <family val="2"/>
        <scheme val="minor"/>
      </rPr>
      <t>Hallazgo 01 de 2021 Uniformidad en los registros contables Administrativo</t>
    </r>
    <r>
      <rPr>
        <sz val="11"/>
        <color indexed="8"/>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t>
    </r>
  </si>
  <si>
    <t>Ausencia de una  política contable para el tratamiento de la cuenta de Inventarios, así mismo, por la falta de lineamientos en el reconocimiento de la adquisición de elementos de identificación institucional para los Cuerpos de Bomberos del país</t>
  </si>
  <si>
    <t xml:space="preserve">
Establecer lineamientos para el reconocimiento y registro contable de los bienes (elementos) adquiridos por la DNBC.</t>
  </si>
  <si>
    <t xml:space="preserve">
Establecer lineamientos especificos y/o política para el  reconocimiento y contabilización de los Inventarios;  cuando se adquieran prendas de vestir y calzado, de uso institucional</t>
  </si>
  <si>
    <t>Lineamientos establecidos y/o política</t>
  </si>
  <si>
    <t>Subdirección Administrativa y Financiera -Gestion Financiera</t>
  </si>
  <si>
    <t>No aplica</t>
  </si>
  <si>
    <t>N/A</t>
  </si>
  <si>
    <t>Gestion Financiera</t>
  </si>
  <si>
    <t xml:space="preserve">Acción establecida en el Plan de Mejoramiento suscrito el 26 de Diciembre de 2022,  como resultado de la Auditoría Financiera realizada por la CGR a la vigencia 2021 </t>
  </si>
  <si>
    <t>En la vigencia 2023, Gestion Financiera esta actualizando las Politicas Contables de la entidad, creando un capitulo especial para el manejo contable de las presndas de vestir (Uniformes para los Bomberos), con el fin de dar uniformidad en la afectacion contable en las adquisiciones futuras.</t>
  </si>
  <si>
    <t>De acuerdo a la unidad de medida de la actividad (Establecer lineamientos especificos y/o política para el  reconocimiento y contabilización de los Inventarios;  cuando se adquieran prendas de vestir y calzado, de uso institucional) el proceso de gestion financiera en su reporte manifiesta que se estan actualizando las Politicas Contables de la entidad, creando un capitulo especial para el manejo contable de las prendas de vestir (Uniformes para los Bomberos), con el fin de dar uniformidad en la afectacion contable en las adquisiciones futuras, se evidencia documento borrador del acto administrativo en el cual se establece el lineamiento para el  reconocimiento y contabilización de los Inventarios;  cuando se adquieran prendas de vestir y calzado, de uso institucional.</t>
  </si>
  <si>
    <r>
      <t xml:space="preserve">Acción establecida en el Plan de Mejoramiento suscrito el 26 de Diciembre de 2022,  como resultado de la Auditoría Financiera realizada por la CGR a la vigencia 2021.
La acción de mejora finaliza el 31 de Agosto  de 2023
</t>
    </r>
    <r>
      <rPr>
        <sz val="11"/>
        <rFont val="Arial"/>
        <family val="2"/>
      </rPr>
      <t xml:space="preserve">
Mediante oficio de fecha 01 de junio de 2023, el señor Director solicitó ampliación de la fecha de terminación del 30 de Junio de 2023 al 31 de Agosto de 2023; por cuanto, el Proceso de Gestión Financiera unque  posee un preborrador de la modificación de las Políticas aun falta por incorporar los cambios del procedimiento de gestión de bienes.
</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</si>
  <si>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color theme="1"/>
        <rFont val="Calibri"/>
        <family val="2"/>
        <scheme val="minor"/>
      </rPr>
      <t>Hallazgo 01 de 2021 Uniformidad en los registros contables Administrativo</t>
    </r>
    <r>
      <rPr>
        <sz val="11"/>
        <color indexed="8"/>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t>
    </r>
  </si>
  <si>
    <t xml:space="preserve">Actualizacion del procedimiento de manejo de bienes de la DNBC </t>
  </si>
  <si>
    <t>Procedimiento Actualizado</t>
  </si>
  <si>
    <t>Subdirección Administrativa y Financiera -Gestion Administrativa- Almacen</t>
  </si>
  <si>
    <t>Gestion Administrativa- Almacen</t>
  </si>
  <si>
    <r>
      <t xml:space="preserve">Acción establecida en el Plan de Mejoramiento suscrito el 26 de Diciembre de 2022,  como resultado de la Auditoría Financiera realizada por la CGR a la vigencia 2021.
La acción de mejora finaliza el 29 de Septiembre  de 2023
</t>
    </r>
    <r>
      <rPr>
        <sz val="11"/>
        <rFont val="Arial"/>
        <family val="2"/>
      </rPr>
      <t xml:space="preserve">
Mediante oficio de fecha 01 de junio de 2023, el señor Director solicitó ampliación de la fecha de terminación del 30 de Junio de 2023 al 29 de septiembre de 2023; por cuanto, ha habido varios cambios de personal en algunos Procesos que afectaron la continuidad de las labores.</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</si>
  <si>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color rgb="FF000000"/>
        <rFont val="Calibri"/>
        <family val="2"/>
        <scheme val="minor"/>
      </rPr>
      <t xml:space="preserve">Hallazgo 02 de 2021  Diferencia entre el cálculo de la depreciación y el registro en contabilidad. Administrativo con posible incidencia disciplinaria </t>
    </r>
    <r>
      <rPr>
        <sz val="11"/>
        <color indexed="8"/>
        <rFont val="Calibri"/>
        <family val="2"/>
        <scheme val="minor"/>
      </rPr>
      <t>Se presenta diferencia en la cuenta del Gasto Depreciaciones  Herramientas y accesorios 536004009 en los meses de marzo agosto y diciembre en cuanto al cálculo de la depreciación y lo registrados en los comprobantes contables</t>
    </r>
  </si>
  <si>
    <t xml:space="preserve">Descuido al registrar la información contable y no contar con un software para el manejo de la Propiedad, planta y equipo, lo que genera Incertidumbre sobre el saldo de la cuenta 5360 Depreciación de Propiedades, Planta y Equipo y su subcuenta 536004009 Herramientas y accesorios. </t>
  </si>
  <si>
    <r>
      <t xml:space="preserve">
Implementación de acciones que permitan controlar los bienes de la DNBC.</t>
    </r>
    <r>
      <rPr>
        <sz val="11"/>
        <color rgb="FFFF0000"/>
        <rFont val="Calibri"/>
        <family val="2"/>
        <scheme val="minor"/>
      </rPr>
      <t xml:space="preserve">
</t>
    </r>
  </si>
  <si>
    <t xml:space="preserve">
Generar mensualmente  la depreciación y amortización de la Propiedad, Planta y Equipo de la DNBC.</t>
  </si>
  <si>
    <t>Depreciación y amortización mensual de la Propiedad, Planta y equipo.</t>
  </si>
  <si>
    <t xml:space="preserve">
64</t>
  </si>
  <si>
    <t>Se generaron las depreciciones y amortizaciones hasta el mes de octubre de 2021 en el ERP.
Actualmente se está finalizando el ingreso de información de diciembre de 2021 en el ERP.
En este momento el área financiera están corriendo las depreciciones de manera manual.</t>
  </si>
  <si>
    <t>De acuerdo  a la unidad de medida el proceso de gestion administartiva-almacen cargo en el ONE DRIVE Llas depreciociones generedadas por el ERP de los meses de septiembre y octubre del 2021, no obstante no se evidencian las depreciaciones de el mes de diciembre 2022 ni de los meses de enero a junio 2023</t>
  </si>
  <si>
    <r>
      <t xml:space="preserve">Acción establecida en el Plan de Mejoramiento suscrito el 26 de Diciembre de 2022,  como resultado de la Auditoría Financiera realizada por la CGR a la vigencia 2021.
La acción de mejora finaliza el 30 de marzo de 2024
</t>
    </r>
    <r>
      <rPr>
        <b/>
        <sz val="11"/>
        <rFont val="Arial"/>
        <family val="2"/>
      </rPr>
      <t xml:space="preserve">
</t>
    </r>
    <r>
      <rPr>
        <sz val="11"/>
        <rFont val="Arial"/>
        <family val="2"/>
      </rPr>
      <t xml:space="preserve">En el ONE DRIVE, se cargaron depreciaciones del mes de septiembre y octubre de 2021 y un informe de ERP, pero estas evidencias no soportan la acción de mejora establecida en el Plan de Mejoramiento que señala "Generar mensualmente  la depreciación y amortización de la Propiedad, Planta y Equipo de la DNBC", la cual tiene fecha de inicio  en diciembre de 2022, por lo tanto, las depreciaciones y amortizaciones que se deben generar son las de la Vigencia 2023.
</t>
    </r>
    <r>
      <rPr>
        <b/>
        <sz val="11"/>
        <color indexed="8"/>
        <rFont val="Arial"/>
        <family val="2"/>
      </rPr>
      <t xml:space="preserve">
Por lo tanto, No se ha dado cumplimiento a la acción de mejora establecida en el Plan de Mejoramiento.
</t>
    </r>
  </si>
  <si>
    <t xml:space="preserve">
Implementación de acciones que permitan controlar los bienes de la DNBC.
</t>
  </si>
  <si>
    <t>Realizar conciliaciones mensuales entre Almacén y el proceso de Gestión Financiera de la  propiedad planta y equipo de la DNBC con el fin de verificar el costo del bien, amortización, depreciación entre otros.</t>
  </si>
  <si>
    <t>Actas de conciliacion</t>
  </si>
  <si>
    <t>Subdirección Administrativa y Financiera -Gestion Administrativa- Almacen y Gestion Financiera</t>
  </si>
  <si>
    <t>Gestion Administrativa- Almacen y Gestion Financiera</t>
  </si>
  <si>
    <t>Se adjuntan conciliaciones entre Almacén y el proceso de Gestión Financiera de la  propiedad planta y equipo de la DNB, realizadas en el primer semestre del año 2023.</t>
  </si>
  <si>
    <t>De acurerdo a la unidad de medida de la actividad, se evidencia en el ONE DRIVE el cargue de las siguientes actas:
- Acta No. 1 abril 5 de 2023, no esta plenamente suscrita falta la firma del responsable de finaciera.
- Acta No. 2 mayo 12 de 2023,  no esta plenamente suscrita falta la firma del responsable de finaciera.
- Acta No. 3 junio 6 de 2023, no esta plenamente suscrita falta la firma del responsable de financiera.
Sin embargo, no se evidencian las actas de los meses de enero, febrero, marzo y mayo del 2023</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</si>
  <si>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Unicamente se aprecia una conciliación trimestral que corresponde a los meses de Enero, Febrero y Marzo de 2023. De igual forma, estas actas unicamente están enunciando algunos elementos que han requerido ajustes, pero no evidencian los saldos de todos  los costos de los bienes, la amortización, depreciación enrtre otros.</t>
    </r>
    <r>
      <rPr>
        <sz val="11"/>
        <color rgb="FFFF0000"/>
        <rFont val="Arial"/>
        <family val="2"/>
      </rPr>
      <t xml:space="preserve">
</t>
    </r>
    <r>
      <rPr>
        <b/>
        <sz val="11"/>
        <color indexed="8"/>
        <rFont val="Arial"/>
        <family val="2"/>
      </rPr>
      <t>Por lo tanto, se ha dado cumplimiento parcialmente a la acción de mejora establecida en el Plan de Mejoramiento.</t>
    </r>
  </si>
  <si>
    <t>Implementación de acciones que permitan controlar los bienes de la DNBC.</t>
  </si>
  <si>
    <t>Dar aplicabilidad al  sistema de Información  ERP (Planificador de recursos empresariales), con relación al módulo de inventarios y Activos fijos para el Cálculo de la amortización y depreciación.</t>
  </si>
  <si>
    <t xml:space="preserve">Aplicabilidad al Sistema del Módulo de inventarios y Activos fijos (Cálculo de la amortización y depreciación) </t>
  </si>
  <si>
    <r>
      <rPr>
        <b/>
        <sz val="11"/>
        <color rgb="FF000000"/>
        <rFont val="Arial"/>
        <family val="2"/>
      </rPr>
      <t>La acción de mejora finaliza el 30 de Marzo de 2023.</t>
    </r>
    <r>
      <rPr>
        <sz val="11"/>
        <color indexed="8"/>
        <rFont val="Arial"/>
        <family val="2"/>
      </rPr>
      <t xml:space="preserve">
</t>
    </r>
    <r>
      <rPr>
        <sz val="11"/>
        <rFont val="Arial"/>
        <family val="2"/>
      </rPr>
      <t xml:space="preserve">
El proceso de Gestión Administrativa emitió:
</t>
    </r>
    <r>
      <rPr>
        <sz val="11"/>
        <color indexed="8"/>
        <rFont val="Arial"/>
        <family val="2"/>
      </rPr>
      <t xml:space="preserve">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color rgb="FF000000"/>
        <rFont val="Arial"/>
        <family val="2"/>
      </rPr>
      <t>Por lo tanto,  No se dio cumplimiento a la acción de mejora establecida en el Plan de Mejoramiento, quedando la misma VENCIDA.</t>
    </r>
  </si>
  <si>
    <t>Por lo tanto,  No se ha dado cumplimiento a la acción de mejora establecida en el Plan de Mejoramiento.</t>
  </si>
  <si>
    <t>Adelantar las acciones disciplinarias a que haya lugar, conforme a la Ley 1952 de 2019</t>
  </si>
  <si>
    <t xml:space="preserve">Acciones Disciplinarias adelantadas </t>
  </si>
  <si>
    <t xml:space="preserve">
24</t>
  </si>
  <si>
    <t xml:space="preserve">Direccion General-Gestion de Asuntos Disciplinarios </t>
  </si>
  <si>
    <t xml:space="preserve">Gestion de Asuntos Disciplinarios </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</si>
  <si>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Disciplinarios se encuentra en Adopción de nuevos procedimientos y cambios administrativos.
</t>
    </r>
    <r>
      <rPr>
        <sz val="11"/>
        <color rgb="FFFF0000"/>
        <rFont val="Arial"/>
        <family val="2"/>
      </rPr>
      <t xml:space="preserve">
</t>
    </r>
    <r>
      <rPr>
        <b/>
        <sz val="11"/>
        <color rgb="FFFF0000"/>
        <rFont val="Arial"/>
        <family val="2"/>
      </rPr>
      <t xml:space="preserve">
</t>
    </r>
    <r>
      <rPr>
        <b/>
        <sz val="11"/>
        <rFont val="Arial"/>
        <family val="2"/>
      </rPr>
      <t>Por lo tanto, Por lo tanto, la acción de Mejora no posee Avance.</t>
    </r>
  </si>
  <si>
    <r>
      <rPr>
        <b/>
        <u/>
        <sz val="11"/>
        <color rgb="FF000000"/>
        <rFont val="Calibri"/>
        <family val="2"/>
        <scheme val="minor"/>
      </rPr>
      <t>Hallazgo 03 de 2021 Saldos por Conciliar de Operaciones Reciprocas Administrativo</t>
    </r>
    <r>
      <rPr>
        <sz val="11"/>
        <color indexed="8"/>
        <rFont val="Calibri"/>
        <family val="2"/>
        <scheme val="minor"/>
      </rPr>
      <t xml:space="preserve">
La DNBC reporta saldos sin conciliar de operaciones reciprocas</t>
    </r>
  </si>
  <si>
    <t>Realizar cruces de informacion con las entidades que presentan reciprocidad con la DNBC</t>
  </si>
  <si>
    <t>Realizar trimestralmente los cruces de informacion con las entidades que presentan reciprocidad con la DNBC</t>
  </si>
  <si>
    <t>Conciliacion de operaciones reciprocas</t>
  </si>
  <si>
    <t>Subdirección Administrativa y Financiera - Gestion Financiera</t>
  </si>
  <si>
    <t xml:space="preserve">Gestión Financiera, dentro del proceso de cierre trimestral (Marzo 2023), realizó cruce de informacion con la entidades que se evidencian en el Reporte de Operaciones Reciprocas del SIIF, con el fin de conciliar los saldos del balance. </t>
  </si>
  <si>
    <t xml:space="preserve">De acuerdo a lo establecido como unidad de medida de la actividad (Realizar trimestralmente las Conciliacion de operaciones reciprocas),  se evidencian los correos enviados a las diferentes entidades con el fin de conciliar los saldos del balance.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</si>
  <si>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Se evidencia los cruces mensuales de las cuentas reciprocas de la DNBC. Asimismo, se anexa la trasmisión en el CHIP del formulario CGN2015-002 a 31 de diciembre de 2022 y primer trimestre de 2023</t>
    </r>
    <r>
      <rPr>
        <sz val="11"/>
        <color indexed="8"/>
        <rFont val="Arial"/>
        <family val="2"/>
      </rPr>
      <t xml:space="preserve">
</t>
    </r>
    <r>
      <rPr>
        <b/>
        <sz val="11"/>
        <color indexed="8"/>
        <rFont val="Arial"/>
        <family val="2"/>
      </rPr>
      <t xml:space="preserve">Por lo tanto,  se ha dado cumplimiento a la acción de mejora establecida en el Plan de Mejoramiento, </t>
    </r>
  </si>
  <si>
    <r>
      <rPr>
        <b/>
        <u/>
        <sz val="11"/>
        <rFont val="Calibri"/>
        <family val="2"/>
        <scheme val="minor"/>
      </rPr>
      <t xml:space="preserve">Hallazgo 04 de 2021  Política Contable de Inventarios Administrativa con posible incidencia disciplinaria </t>
    </r>
    <r>
      <rPr>
        <sz val="11"/>
        <rFont val="Calibri"/>
        <family val="2"/>
        <scheme val="minor"/>
      </rPr>
      <t>La entidad uso en la vigencia 2021 la cuenta de inventarios 152030001 Prendas de Vestir y Calzado y no incluyó una política contable para el uso y manejo de ésta</t>
    </r>
  </si>
  <si>
    <t xml:space="preserve">
Falta de previsión del área contable sobre el uso de las cuentas que la entidad va a requeriri en sus operaciones y formular, antes de usar la cuenta una política contable que indique el reconocimiento de los hechos en ella.</t>
  </si>
  <si>
    <t xml:space="preserve">
Establecer lineamientos para el registro, reconocimiento y registro contable de los bienes (elementos) adquiridos por la DNBC.</t>
  </si>
  <si>
    <t xml:space="preserve">
Falta de previsión del área contable sobre el uso de las cuentas que la entidad va a requeriri en sus operaciones y formular, antes de usar la cuenta una política contable que indique el reconocimiento de los hechos en ella.</t>
  </si>
  <si>
    <t xml:space="preserve">
Establecer lineamientos para el registro, reconocimiento y registro contable de los bienes (elementos) adquiridos por la DNBC.</t>
  </si>
  <si>
    <t xml:space="preserve">1
</t>
  </si>
  <si>
    <t xml:space="preserve">24
</t>
  </si>
  <si>
    <t xml:space="preserve">
Establecer lineamientos para el registro, reconocimiento y registro contable de los bienes (elementos) adquiridos por la DNBC.</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</si>
  <si>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
</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</si>
  <si>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rFont val="Calibri"/>
        <family val="2"/>
        <scheme val="minor"/>
      </rPr>
      <t xml:space="preserve">Hallazgo 05 de 2021 Revelaciones Notas a los Estados Financieros Administrativo </t>
    </r>
    <r>
      <rPr>
        <sz val="11"/>
        <rFont val="Calibri"/>
        <family val="2"/>
        <scheme val="minor"/>
      </rPr>
      <t>Debilidades en las revelaciones de las Notas explicativas de los estados financieros</t>
    </r>
  </si>
  <si>
    <t>Utilización del formato de las notas del año anterior sin la debida atención a información que se debe modificar y a la falta de una revisión final de las notas cuando ya se hayan realizado en su totalidad.</t>
  </si>
  <si>
    <t xml:space="preserve">
Actualizar las notas contables al Estado de Situación Económica y Social y al Estado de Resultados de forma detallada y ampliada.</t>
  </si>
  <si>
    <t xml:space="preserve">
Solicitar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t>
  </si>
  <si>
    <t xml:space="preserve">Correos de Solicitud
</t>
  </si>
  <si>
    <t>Al cierre financiero de la vigencia 222, Gestión Financiera amplió las explicaciones en las Notas Contables de los Estados Financieros, dando cumplimiento a lo observado por la CGR.</t>
  </si>
  <si>
    <t xml:space="preserve">De acuerdo a la unidad de medida de la actividad (Correos de Solicitud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no obstante el proceso de gestion finaciera carga una evidencia que no demuestra la ejecucion de la  actividad.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</si>
  <si>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sz val="11"/>
        <color indexed="8"/>
        <rFont val="Arial"/>
        <family val="2"/>
      </rPr>
      <t xml:space="preserve">
</t>
    </r>
    <r>
      <rPr>
        <b/>
        <sz val="11"/>
        <color indexed="8"/>
        <rFont val="Arial"/>
        <family val="2"/>
      </rPr>
      <t xml:space="preserve">Por lo tanto, se ha dado cumplimiento a la acción de mejora establecida en el Plan de Mejoramiento, </t>
    </r>
    <r>
      <rPr>
        <sz val="11"/>
        <color indexed="8"/>
        <rFont val="Arial"/>
        <family val="2"/>
      </rPr>
      <t xml:space="preserve">
</t>
    </r>
  </si>
  <si>
    <r>
      <rPr>
        <b/>
        <u/>
        <sz val="11"/>
        <rFont val="Calibri"/>
        <family val="2"/>
        <scheme val="minor"/>
      </rPr>
      <t>Hallazgo 05 de 2021 Revelaciones Notas a los Estados Financieros Administrativo</t>
    </r>
    <r>
      <rPr>
        <sz val="11"/>
        <rFont val="Calibri"/>
        <family val="2"/>
        <scheme val="minor"/>
      </rPr>
      <t xml:space="preserve"> Debilidades en las revelaciones de las Notas explicativas de los estados financieros</t>
    </r>
  </si>
  <si>
    <t xml:space="preserve">
Actualizar las notas contables al Estado de Situación Económica y Social y al Estado de Resultados de forma detallada y ampliada.</t>
  </si>
  <si>
    <t xml:space="preserve">
Realizar las notas contables de la DNBC, de forma detallada, clara y comprensible en los rubros de las Cuentas por Cobrar, Cuentas de orden, Propiedad planta y equipo, Gastos, Depreciación, Amortización, Ingresos y demás cuentas relevantes.</t>
  </si>
  <si>
    <t>Notas contables</t>
  </si>
  <si>
    <t>Al cierre financiero de la vigencia 2022, Gestión Financiera amplió las explicaciones en las Notas Contables de los Estados Financieros, dando cumplimiento a lo observado por la CGR.</t>
  </si>
  <si>
    <t>De acuerdo a la unidad de medida, el proceso reporto como evidencia  las notas contables de la DNBC de la vigencia 2022, de forma detallada, clara y comprensible en los rubros de las Cuentas por Cobrar, Cuentas de orden, Propiedad planta y equipo, Gastos, Depreciación, Amortización, Ingresos y demás cuentas relevantes, no obstante no se presentan las notas contables para la vigencia 2023</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</si>
  <si>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t>
    </r>
    <r>
      <rPr>
        <b/>
        <sz val="11"/>
        <color indexed="8"/>
        <rFont val="Arial"/>
        <family val="2"/>
      </rPr>
      <t xml:space="preserve">
Por lo tanto, se ha dado cumplimiento a la acción de mejora establecida en el Plan de Mejoramiento, </t>
    </r>
  </si>
  <si>
    <r>
      <rPr>
        <b/>
        <u/>
        <sz val="11"/>
        <color rgb="FF000000"/>
        <rFont val="Calibri"/>
        <family val="2"/>
        <scheme val="minor"/>
      </rPr>
      <t xml:space="preserve">Hallazgo 06 de 2021 Diferencia de fecha entre el registro y la reclasificación del pago del 30% del Contrato Interadministrativo 195-2021 Administrativo  </t>
    </r>
    <r>
      <rPr>
        <sz val="11"/>
        <color indexed="8"/>
        <rFont val="Calibri"/>
        <family val="2"/>
        <scheme val="minor"/>
      </rPr>
      <t>Incoherencia frente a las fechas del registro y reclasificación del primer pago del Contrato Interadministrativo 195 2021</t>
    </r>
  </si>
  <si>
    <t xml:space="preserve">Debilidades en la aplicación del principio de contabilidad pública de devengo y la cronología propia de los hechos económicos.
</t>
  </si>
  <si>
    <t xml:space="preserve">
Aplicabilidad a lo dispuesto en el marco Conceptual para la Preparación y Presentación de la Información Financiera.</t>
  </si>
  <si>
    <t xml:space="preserve">Realizar las reclasificaciones de manera posterior al hecho generador </t>
  </si>
  <si>
    <t xml:space="preserve">Ajustes contables manuales </t>
  </si>
  <si>
    <t>Gestión Financiera ha dado cumplimiento a lo dispuesto en el Marco Conceptual, referente a la preparacion y presentacion de los Estados Financiero }s de la entidad. Contabilizando en forma oportuna los hechos economicos de sus operaciones.</t>
  </si>
  <si>
    <t>Se ha dado cumplimiento a la actividad</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</si>
  <si>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Se cargaron evidencias de las reclasificaciones realizadas al cierre de la vigencia 2022, asi como de los del primer semestre de 2023
</t>
    </r>
    <r>
      <rPr>
        <b/>
        <sz val="11"/>
        <color indexed="8"/>
        <rFont val="Arial"/>
        <family val="2"/>
      </rPr>
      <t>Por lo tanto, se ha dado cumplimiento a la acción de mejora establecida en el Plan de Mejoramiento.</t>
    </r>
  </si>
  <si>
    <t>Son trimestrales 5 y han cumplido 3 es decir el 60%</t>
  </si>
  <si>
    <r>
      <rPr>
        <b/>
        <u/>
        <sz val="11"/>
        <color rgb="FF000000"/>
        <rFont val="Calibri"/>
        <family val="2"/>
        <scheme val="minor"/>
      </rPr>
      <t>Hallazgo 07 de 2021 Justificación constitución de Reserva presupuestal  planificación contractual  programación y ejecución presupuestal Contratos 195 y 139 de 2021 Administrativo con presunta incidencia disciplinaria</t>
    </r>
    <r>
      <rPr>
        <sz val="11"/>
        <color indexed="8"/>
        <rFont val="Calibri"/>
        <family val="2"/>
        <scheme val="minor"/>
      </rPr>
      <t xml:space="preserve">
</t>
    </r>
  </si>
  <si>
    <t xml:space="preserve">Debilidades en la planificación contractual y falencias en la programación y ejecución presupuestal. </t>
  </si>
  <si>
    <t>Generación de mecanismos de control y seguimiento con relación a la etapa precontractual.</t>
  </si>
  <si>
    <t xml:space="preserve">Realizar seguimiento mensual al PAA generando las alertas oportunas de acuerdo con la modalidad de contratación a las Áreas usuarias, para que se radiquen al Proceso de Gestión Contractual los documentos precontractuales con la suficiente antelación a la fecha establecida en el Plan Anual de Adquisiciones y presentarlas al comité de Contratación </t>
  </si>
  <si>
    <t xml:space="preserve">Actas de comité de Contratacion </t>
  </si>
  <si>
    <t xml:space="preserve">
48</t>
  </si>
  <si>
    <t xml:space="preserve">Subdirección Administrativa y Financiera -Gestion Contractual </t>
  </si>
  <si>
    <t>Gestion Contractual</t>
  </si>
  <si>
    <r>
      <t xml:space="preserve">Acción establecida en el Plan de Mejoramiento suscrito el 26 de Diciembre de 2022,  como resultado de la Auditoría Financiera realizada por la CGR a la vigencia 2021 
La acción de mejora finaliza el 31 de diciembre de 2023
</t>
    </r>
    <r>
      <rPr>
        <sz val="11"/>
        <color rgb="FF000000"/>
        <rFont val="Arial"/>
        <family val="2"/>
      </rPr>
      <t xml:space="preserve">
No se evidencian el seguimiento mensual al PAA generando las alertas oportunas de acuerdo con la modalidad de contratación a las Áreas usuarias ni su debida presentación al comité de Contratación </t>
    </r>
    <r>
      <rPr>
        <sz val="11"/>
        <color rgb="FFFF0000"/>
        <rFont val="Arial"/>
        <family val="2"/>
      </rPr>
      <t xml:space="preserve">
</t>
    </r>
    <r>
      <rPr>
        <b/>
        <sz val="11"/>
        <rFont val="Arial"/>
        <family val="2"/>
      </rPr>
      <t>Por lo tanto, No se ha dado cumplimiento a la acción de mejora establecida en el Plan de Mejoramiento.</t>
    </r>
  </si>
  <si>
    <t>Generación de mecanismos de control y seguimiento con relación a la etapa precontractual</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</si>
  <si>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
</t>
    </r>
    <r>
      <rPr>
        <sz val="11"/>
        <color rgb="FFFF0000"/>
        <rFont val="Arial"/>
        <family val="2"/>
      </rPr>
      <t xml:space="preserve">
</t>
    </r>
    <r>
      <rPr>
        <b/>
        <sz val="11"/>
        <rFont val="Arial"/>
        <family val="2"/>
      </rPr>
      <t>Por lo tanto, la acción de Mejora no posee Avance.</t>
    </r>
  </si>
  <si>
    <r>
      <rPr>
        <b/>
        <u/>
        <sz val="11"/>
        <color rgb="FF000000"/>
        <rFont val="Calibri"/>
        <family val="2"/>
        <scheme val="minor"/>
      </rPr>
      <t xml:space="preserve">Hallazgo 08  de 2021 Certificación Convenio 191 y Contrato 139 de 2021
Administrativo
</t>
    </r>
    <r>
      <rPr>
        <sz val="11"/>
        <color indexed="8"/>
        <rFont val="Calibri"/>
        <family val="2"/>
        <scheme val="minor"/>
      </rPr>
      <t>Incoherencia entre la información certificada por la entidad y los formatos orden de pago gestión financiera</t>
    </r>
  </si>
  <si>
    <t xml:space="preserve">Incoherencia en el registro de la información de las órdenes de pago y los certificados de ingresos y retenciones y deficiencia en la aplicación de los controles. </t>
  </si>
  <si>
    <t xml:space="preserve">
Generar los controles para la revision de los documentos que soportan los pagos.</t>
  </si>
  <si>
    <t xml:space="preserve">
Realizar una revisión de los formatos y documentos anexos que soportan los pagos de la DNBC</t>
  </si>
  <si>
    <t>Revisiones realizadas</t>
  </si>
  <si>
    <t>Gestión Financiera, ha adoptado nuevos controles para los pagos a Proveedores y Contratistas, con el fin de garantizar que los soportes de pago esten acordes con las Formas de Pago y que el Supervisor garantice y autorice los giros.</t>
  </si>
  <si>
    <t>Se adjuntaron los formatos para realizar el pago, no obstante no se evidencia las revisión de los formatos y documentos anexos que soportan los pagos de la DNBC</t>
  </si>
  <si>
    <r>
      <t xml:space="preserve">Acción establecida en el Plan de Mejoramiento suscrito el 26 de Diciembre de 2022,  como resultado de la Auditoría Financiera realizada por la CGR a la vigencia 2021.
La acción de mejora finaliza el 30 de marzo de 2024
</t>
    </r>
    <r>
      <rPr>
        <b/>
        <sz val="11"/>
        <rFont val="Arial"/>
        <family val="2"/>
      </rPr>
      <t xml:space="preserve">
</t>
    </r>
    <r>
      <rPr>
        <sz val="11"/>
        <rFont val="Arial"/>
        <family val="2"/>
      </rPr>
      <t xml:space="preserve">El proceso de Gestión Financiera, ha realizado la actualización y modificación de los Formatos requeridos para el pago a los proveedores. De igual forma, realiza la  revisión del diligenciamiento de los mismos. En la evidencia aportada por parte del Proceso, podemos evidenciar la devolución realizada al Proveedor MORARCI GROUP, en febrero de 2023.
</t>
    </r>
    <r>
      <rPr>
        <sz val="11"/>
        <color indexed="8"/>
        <rFont val="Arial"/>
        <family val="2"/>
      </rPr>
      <t xml:space="preserve">
</t>
    </r>
    <r>
      <rPr>
        <b/>
        <sz val="11"/>
        <color indexed="8"/>
        <rFont val="Arial"/>
        <family val="2"/>
      </rPr>
      <t>Por lo tanto, se ha dado cumplimiento a la acción de mejora establecida en el Plan de Mejoramiento.</t>
    </r>
  </si>
  <si>
    <t>Mensual son 16 y han cumplido 7 es un 43,75%</t>
  </si>
  <si>
    <r>
      <rPr>
        <b/>
        <u/>
        <sz val="11"/>
        <rFont val="Calibri"/>
        <family val="2"/>
        <scheme val="minor"/>
      </rPr>
      <t>Hallazgo 09 de 2021 Políticas de austeridad del gasto público Dirección Nacional de Bomberos de Colombia 2021 Administrativo con presunta incidencia disciplinaria</t>
    </r>
    <r>
      <rPr>
        <sz val="11"/>
        <rFont val="Calibri"/>
        <family val="2"/>
        <scheme val="minor"/>
      </rPr>
      <t xml:space="preserve"> </t>
    </r>
    <r>
      <rPr>
        <b/>
        <u/>
        <sz val="11"/>
        <rFont val="Calibri"/>
        <family val="2"/>
        <scheme val="minor"/>
      </rPr>
      <t>en el cual se solicitará el inicio de Indagación Preliminar</t>
    </r>
  </si>
  <si>
    <t>Deficiencias en la aplicación de los controles establecidos en el Decreto 371 de 2021 y las políticas de austeridad del gasto público DNBC
2021.</t>
  </si>
  <si>
    <t xml:space="preserve">
Generar los controles necesarios para dar cumplimiento a lo establecido en el Plan de Austeridad del Gasto para los órganos que hacen parte del Presupuesto General de la Nación</t>
  </si>
  <si>
    <t xml:space="preserve">
En el evento de requerirse la utilización de los vehículos en fines de semana y festivos la DNBC realizará la respectiva justificación.
</t>
  </si>
  <si>
    <t xml:space="preserve">
Justificación de la utilización de los vehículos los fines de semana y festivos</t>
  </si>
  <si>
    <t>Subdirección Administrativa y Financiera -Gestion Administrativa</t>
  </si>
  <si>
    <t>Gestion Administrativa</t>
  </si>
  <si>
    <t>Teniendo encuenta las planillas de desplazamiento de los vehículos de la entidad, solo hubo 2 fines de semana en los cuales fueron utilizados.
* 06-05-2023: OKZ 951, En comisión, utilizado para 1 desplazamiento entre Río Sucio y Cartago y otro entre Cartago y Cali. Conductor Anibal Garcia.
* 25-03-2023: Traslado de la casa del capitan Jairo Soto a Mosquera y el recorrido devuelta. Todo esto por comisión en Mosquera.
Se adjuntan planillas de desplazamiento.</t>
  </si>
  <si>
    <t>De acuerdo a lo estipulado en la unidad de medida de la accion, se evidencia las planillas de desplazamiento de los vehiculos, no obstante no se adjuntanlas justificaciones del uso de los vehiculos los fines de semana y festivos</t>
  </si>
  <si>
    <r>
      <t xml:space="preserve">Acción establecida en el Plan de Mejoramiento suscrito el 26 de Diciembre de 2022,  como resultado de la Auditoría Financiera realizada por la CGR a la vigencia 2021 
La acción de mejora finaliza el 30 de marzo de 2024
</t>
    </r>
    <r>
      <rPr>
        <b/>
        <sz val="11"/>
        <color rgb="FFFF0000"/>
        <rFont val="Arial"/>
        <family val="2"/>
      </rPr>
      <t xml:space="preserve">
</t>
    </r>
    <r>
      <rPr>
        <sz val="11"/>
        <rFont val="Arial"/>
        <family val="2"/>
      </rPr>
      <t xml:space="preserve">Vehiculo Placas OKAZ 951:  El 6 de mayo de 2023 (sábado), se utilizó el vehículo y no se evidencia justificación de la utilización del mismo. No obstante, se evidencia la resolución No. 135 de 2023, donde el señor Anibal Garcia, se encontraba en comisión en los municipios de Pereira, Cartago, Cali.
Se aportaron planillas del vehiculo de Placas MM773 (de Enero a Marzo de 2023) y del vehiculo de placas OKZ 951 (tres planillas con dias de los meses de marzo, abril, mayo de 2023)
</t>
    </r>
    <r>
      <rPr>
        <sz val="11"/>
        <color indexed="8"/>
        <rFont val="Arial"/>
        <family val="2"/>
      </rPr>
      <t xml:space="preserve">
</t>
    </r>
    <r>
      <rPr>
        <b/>
        <sz val="11"/>
        <color indexed="8"/>
        <rFont val="Arial"/>
        <family val="2"/>
      </rPr>
      <t>Por lo tanto, No se ha dado cumplimiento a la acción de mejora establecida en el Plan de Mejoramiento.</t>
    </r>
  </si>
  <si>
    <t xml:space="preserve">Dar cumplimiento a lo establecido en el Plan de Austeridad del Gasto para los órganos que hacen parte del Presupuesto General de la Nación, con relación a la prohibición de la realización de recepciones, fiestas, agasajos o conmemoraciones de las entidades, asi como adquirir regalos corporativos, souvenir o recuerdos con cargo a los recursos del Presupuesto General de la Nación. </t>
  </si>
  <si>
    <t>Aplicabilidad del decreto de austeridad en el gasto</t>
  </si>
  <si>
    <t>Dirección General-Subdirección Administrativa y Financiera-Gestión Administrativa-Gestión Contractual</t>
  </si>
  <si>
    <t>Gestion Administrativa-Gestión Contractual</t>
  </si>
  <si>
    <t>El 17 de abril de 2023 la entidad suscribió el contrato de prestación de servicios número 105-2023, con el proveedor ALIANZA COLOMBIANA DE INSTITUCIONES PUBLICAS DE EDUCACION SUPERIOR RED SUMMA, con el objeto de "PRESTAR SERVICIO DE APOYO ESTRATEGICO COMUNICACIONAL Y LOGISTICO A LA DNBC , PARA LA REALIZACION DE ACTIVIDADES Y EVENTOS DE CARACTER MISIONAL QUE SE REQUIERAN DESARROLLAR DE LA EJECUCION DEL PROYECTO DE FORTALECIMIENTO BOMBERIL DE LOS CC.BB"</t>
  </si>
  <si>
    <t xml:space="preserve">De acuerdo a lo estipulado en la unidad de medida de la accion, el proceso de gestion adminsitartiva y de gestion contractual no reportaron evidenica de la ejecucion de la accion de mejora. </t>
  </si>
  <si>
    <r>
      <t xml:space="preserve">Acción establecida en el Plan de Mejoramiento suscrito el 26 de Diciembre de 2022,  como resultado de la Auditoría Financiera realizada por la CGR a la vigencia 2021 
La acción de mejora finaliza el 31 de Diciembre de 2023
</t>
    </r>
    <r>
      <rPr>
        <sz val="11"/>
        <rFont val="Arial"/>
        <family val="2"/>
      </rPr>
      <t xml:space="preserve">
El proceso de Gestión Administrativa anexa como evidencia el Contrato No. 105 de 2023, suscrito con Alianza Colombiana de Instituciones Públicas de Educación Superior Red Summa, con el objeto de Prestar Apoyo Estrategico Comunicacional y Logistico a la DNBC para la realización de actividades y eventos de caracter misional que se requiera en el desarrollo de la ejecución del proyecto de fortalecimiento de los Cuerpos de Bomberos por valor de $2,572,200,000. Se realizó un desembolso del 30% del valor del contrato, pero del presente seguimiento, no se había generado la legalización con el de poder verificar los recursos utilizados. No se evidencia soporte alguno que evidencie el cumplimiento de Acción de Mejora establecida
</t>
    </r>
    <r>
      <rPr>
        <b/>
        <sz val="11"/>
        <rFont val="Arial"/>
        <family val="2"/>
      </rPr>
      <t xml:space="preserve">
Por lo tanto, NO se ha dado cumplimiento a la acción de mejora establecida en el Plan de Mejoramiento.</t>
    </r>
  </si>
  <si>
    <t xml:space="preserve">
Generar los controles necesarios para dar cumplimiento a lo establecido en el Plan de Austeridad del Gasto para los órganos que hacen parte del Presupuesto General de la Nación</t>
  </si>
  <si>
    <r>
      <rPr>
        <b/>
        <u/>
        <sz val="11"/>
        <color indexed="8"/>
        <rFont val="Calibri"/>
        <family val="2"/>
        <scheme val="minor"/>
      </rPr>
      <t>Hallazgo No 1 de 2018 Supervisión Contratos de Comodato</t>
    </r>
    <r>
      <rPr>
        <sz val="11"/>
        <color indexed="8"/>
        <rFont val="Calibri"/>
        <family val="2"/>
        <scheme val="minor"/>
      </rPr>
      <t xml:space="preserve">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</si>
  <si>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Deficiencias en la identificación, supervisión y control de los bienes asignados a los comodatarios de acuerdo  las obligaciones ordenadas en la ley, el manual interno de la entidad y lo pactado contractualmente.</t>
  </si>
  <si>
    <t>Implementar acciones de supervisión y control de los bienes entregados en comodato.</t>
  </si>
  <si>
    <t xml:space="preserve">
En el evento de realizar contratos  de comodatos designar la supervisión de los mismos en los funcionarios de planta que posean Formación Bomberil, mientras se surte la Contratación por Prestación de Servicios, como apoyo a la supervisión.</t>
  </si>
  <si>
    <t xml:space="preserve">Delegación de Supervisión al personal de planta </t>
  </si>
  <si>
    <t xml:space="preserve">Dirección General-Subdirección Estratégica y de Coordinación Bomberil-Subdirección Administrativa y Financiera-Gestión Contractual
</t>
  </si>
  <si>
    <t xml:space="preserve">Acción reformulada en el Plan de Mejoramiento suscrito el 26 de Diciembre de 2022; por cuanto, no fue Cerrado el Hallazgo por parte de la CGR  en la  Auditoría Financiera realizada a la vigencia 2021.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</si>
  <si>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rgb="FFFF0000"/>
        <rFont val="Arial"/>
        <family val="2"/>
      </rPr>
      <t xml:space="preserve">
</t>
    </r>
    <r>
      <rPr>
        <sz val="11"/>
        <rFont val="Arial"/>
        <family val="2"/>
      </rPr>
      <t xml:space="preserve">La DNBC, realizó la designación de 1036 comodatos en funcionarios que poseen  Formación Bomberil así:  Andrés Muñoz 111 ( Dos (2) designaciones realizadas en el primer semestre de  2023 de los comodatos 107  San Jose de Alban y 110 Garagoa),  Carlos López 102, Alexander  Maya 102, Edgar Molina 101, Edwin Zamora 104,  Luis Valencia 107,   Subdirección Estratégico y de Coordinación Bomberil  104, Faubricio Sánchez 100, Paula Cortes 99, Ronny Romero 106.  
</t>
    </r>
    <r>
      <rPr>
        <b/>
        <sz val="11"/>
        <rFont val="Arial"/>
        <family val="2"/>
      </rPr>
      <t>Por lo tanto, se ha dado cumplimiento a la acción de mejora establecida en el Plan de Mejoramiento.</t>
    </r>
  </si>
  <si>
    <t>Reiterar de manera  trimestral a los Comandantes de los CB, las obligaciones que tienen a cargo como supervisores de los bienes entregados en Comodato.</t>
  </si>
  <si>
    <t xml:space="preserve">Correos Electrónicos trimestrales
</t>
  </si>
  <si>
    <t>Subdirección Estratégica y de Coordinación Bomberil-Supervisores</t>
  </si>
  <si>
    <t>Se adjunta reiteracion para el I y el II Trimestre a los Comandantes de los CB, las obligaciones que tienen a cargo como supervisores de los bienes entregados en Comodato.
Link de evidencias:
https://dnbcgovco-my.sharepoint.com/personal/claudia_quintero_dnbc_gov_co/_layouts/15/onedrive.aspx?ga=1&amp;id=%2Fpersonal%2Fclaudia%5Fquintero%5Fdnbc%5Fgov%5Fco%2FDocuments%2FAVANCE%20CGR%20PRIMER%20SEMESTRE%202023%2FPM%20Vigencia%202018%2FHallazgo%201%20de%202018%20Supervisi%C3%B3n%20Comodatos</t>
  </si>
  <si>
    <t>Los  diez (10) supervisores de los comodatos el día 14 de marzo de 2023,  remitieron correos electrónicos a los diferentes CB del país, informando las obligaciones que tienen como Comodatarios.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</si>
  <si>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Los  diez (10) supervisores de los comodatos el día 14 de marzo, 02, 26 y 29 de Junio remitieron correos electrónicos a los diferentes CB del país, informando las obligaciones que tienen como Comodatarios. </t>
    </r>
    <r>
      <rPr>
        <sz val="11"/>
        <color rgb="FFFF0000"/>
        <rFont val="Arial"/>
        <family val="2"/>
      </rPr>
      <t xml:space="preserve">
</t>
    </r>
    <r>
      <rPr>
        <b/>
        <sz val="11"/>
        <rFont val="Arial"/>
        <family val="2"/>
      </rPr>
      <t>Por lo tanto,  se ha dado cumplimiento a la acción de mejora establecida en el Plan de Mejoramiento.</t>
    </r>
  </si>
  <si>
    <t xml:space="preserve">
Elaborar Resoluciones de adjudicación para los diferentes CB identificando en las mismas las  características y referencias especificas de cada uno de los bienes a entregar</t>
  </si>
  <si>
    <t xml:space="preserve">Resoluciones  con Identificación del bien
</t>
  </si>
  <si>
    <t xml:space="preserve">
Subdirección Estratégica y de Coordinación Bomberil-Fortalecimiento Bomberil</t>
  </si>
  <si>
    <t>Se adjuntan lista resoluciones correspondientes al primer tirmestre en el siguiente link:
https://dnbcgovco-my.sharepoint.com/personal/claudia_quintero_dnbc_gov_co/_layouts/15/onedrive.aspx?FolderCTID=0x012000FAE069AFB9ECED4AA59ADD7FCA8ED8BD&amp;id=%2Fpersonal%2Fclaudia%5Fquintero%5Fdnbc%5Fgov%5Fco%2FDocuments%2FAVANCE%20CGR%20PRIMER%20SEMESTRE%202023%2FPM%20Vigencia%202018%2FHallazgo%201%20de%202018%20Supervisi%C3%B3n%20Comodatos%2FElaborar%20resoluciones%20de%20adjudicaci%C3%B3n&amp;view=0</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</si>
  <si>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De enero a junio se han generado 23 resoluciones de adjudicación relacionadas en el archivo de excel, se verificaron las 23 cargadas en el OneDrive, todas conforme.
</t>
    </r>
    <r>
      <rPr>
        <b/>
        <sz val="11"/>
        <color indexed="8"/>
        <rFont val="Arial"/>
        <family val="2"/>
      </rPr>
      <t xml:space="preserve">
Por lo tanto,  se ha dado cumplimiento a la acción de mejora establecida en el Plan de Mejoramiento.</t>
    </r>
    <r>
      <rPr>
        <sz val="11"/>
        <color indexed="8"/>
        <rFont val="Arial"/>
        <family val="2"/>
      </rPr>
      <t xml:space="preserve">
</t>
    </r>
  </si>
  <si>
    <t xml:space="preserve">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t>
  </si>
  <si>
    <r>
      <t xml:space="preserve">Correos </t>
    </r>
    <r>
      <rPr>
        <sz val="11"/>
        <rFont val="Calibri"/>
        <family val="2"/>
        <scheme val="minor"/>
      </rPr>
      <t>Electrónicos trimestrales</t>
    </r>
    <r>
      <rPr>
        <sz val="11"/>
        <color indexed="8"/>
        <rFont val="Calibri"/>
        <family val="2"/>
        <scheme val="minor"/>
      </rPr>
      <t xml:space="preserve">
</t>
    </r>
  </si>
  <si>
    <t>Se adjunta correos electrónicos a los comandantes o supervisor de los CB, informe de seguimiento que contenga: Registro fotográfico de los bienes en comodato, así como las emergencias atendidas con los bienes asignados y soportes de mantenimientos a que haya lugar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</si>
  <si>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
8 de junio de 2023: Analizador géminis y  cámara térmica
14 de marzo de 2023 Carrotanque, compresor BAUER, CRIF, Kit Brec Corte y Brec Eléctrico, kit de desinundación, Kit EPP, Kit Forestal, Kit Matpel, Kit Tecnológico, Máquina Extintora, Tramo de Manguera, UIR, Kit acuático Mar.</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</si>
  <si>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Los supervisores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
27, 28, 29 y 30 de marzo; y 8, 16 y 20 de Junio de 2023 así: Analizador géminis y  cámara térmica, Carrotanque, compresor BAUER, CRIF, Kit Brec Corte y Brec Eléctrico, kit de desinundación, Kit EPP, Kit Forestal, Kit Matpel, Kit Tecnológico, Máquina Extintora, Tramo de Manguera, UIR, Kit acuático Mar, entre otros.</t>
    </r>
    <r>
      <rPr>
        <b/>
        <sz val="11"/>
        <color indexed="8"/>
        <rFont val="Arial"/>
        <family val="2"/>
      </rPr>
      <t xml:space="preserve">
Por lo tanto, se ha dado cumplimiento a la acción de mejora establecida en el plan de mejoramiento</t>
    </r>
  </si>
  <si>
    <t xml:space="preserve">
Realizar un monitoreo permanente a los bienes entregados en comodato por medio telefónico.</t>
  </si>
  <si>
    <t xml:space="preserve">
Planilla de llamadas telefónicas
</t>
  </si>
  <si>
    <t>Se adjunta registro de llamadas de seguimiento del I y II Trimestre,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</si>
  <si>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
Los supervisores durante el primer semestre de 2023,  han realizado 709 llamadas telefónicas a los Cuerpos de Bomberos a los cuales se les entregaron bienes en Comodato registrando: 
Enero:  128 llamadas Telefónicas
Febrero: 112 llamadas Telefónicas
Marzo: 72 llamadas Telefónicas
Abril: 63  llamadas Telefónicas
Mayo: 172 llamadas Telefónicas
Junio: 162 llamadas Telefónicas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</si>
  <si>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Los supervisores durante el primer semestre de 2023,  han realizado 709  llamadas telefónicas a los Cuerpos de Bomberos a los cuales se les entregaron bienes en Comodato registrando: 
Enero:  128  llamadas Telefónicas
Febrero:  112 llamadas Telefónicas 
Marzo:  72  llamadas Telefónicas 
Abril: 63 llamadas Teléfonicas
Mayo: 172 llamadas Telefónicas
Junio: 162 Llamadas Telefónicas</t>
    </r>
    <r>
      <rPr>
        <b/>
        <sz val="11"/>
        <color indexed="8"/>
        <rFont val="Arial"/>
        <family val="2"/>
      </rPr>
      <t xml:space="preserve">
Por lo tanto, se ha dado cumplimiento a la acción de mejora establecida en el plan de mejoramiento.</t>
    </r>
  </si>
  <si>
    <t>Diligenciar y actualizar trimestralmente  la Matriz de seguimiento de supervisiones de los bienes de comodato.</t>
  </si>
  <si>
    <t>Matriz de seguimiento trimestral</t>
  </si>
  <si>
    <t>Se adjunta matris del I y II trimestre de seguimiento de supervisiones de los bienes de comodato,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</si>
  <si>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En el primer y segundo  trimestre de 2023, se diligenció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No obstante en el tercer trimestre de 2023, no se evidencia  el diligenciamiento de la respectiva matriz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</si>
  <si>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t>
    </r>
    <r>
      <rPr>
        <b/>
        <sz val="11"/>
        <rFont val="Arial"/>
        <family val="2"/>
      </rPr>
      <t>1034</t>
    </r>
    <r>
      <rPr>
        <sz val="11"/>
        <color indexed="8"/>
        <rFont val="Arial"/>
        <family val="2"/>
      </rPr>
      <t xml:space="preserve"> bienes entregados en comodato.</t>
    </r>
    <r>
      <rPr>
        <sz val="11"/>
        <color rgb="FFFF0000"/>
        <rFont val="Arial"/>
        <family val="2"/>
      </rPr>
      <t xml:space="preserve">
</t>
    </r>
    <r>
      <rPr>
        <b/>
        <sz val="11"/>
        <color rgb="FFFF0000"/>
        <rFont val="Arial"/>
        <family val="2"/>
      </rPr>
      <t xml:space="preserve">
</t>
    </r>
    <r>
      <rPr>
        <b/>
        <sz val="11"/>
        <rFont val="Arial"/>
        <family val="2"/>
      </rPr>
      <t>Por lo tanto, se ha dado cumplimiento a la acción de mejora establecida en el plan de mejoramiento.</t>
    </r>
  </si>
  <si>
    <t>Realizar la salida de almacén  de cada uno de los bienes entregados a los Cuerpos de bomberos, detallando las características del bien, asi como la identificación interna del mismo establecida por la DNBC</t>
  </si>
  <si>
    <t>Subdirección Administrativa y Financiera-Gestión Administrativa-Almacén</t>
  </si>
  <si>
    <t>Almacen</t>
  </si>
  <si>
    <t>Se presentan las salidas de almacén generadas entre enero y junio de 2023.</t>
  </si>
  <si>
    <t>Se evidencia en el ONE drive 430 saidas de almacen de la vigencia 2022, presentandose las siguientes falencias:
- mas del 50% de las salidas no cuentan con el numero de resolucion y/o munero de comodato, no obstante en las mismas no contienen la identificación interna del bien establecida por la DNBC
-Asi mismo, de las 161 salidas de almacen de la vigencia 2023 ninguna contienela identificación interna del bien establecida por la DNBC
Es de anotar que las salidas de almacen se continuan realizando manualmente, sin dar aplicabilidad al aplicativo ERP</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</si>
  <si>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Durante el primer Semestre de 2023, se generaron 143 salidas de almacen comenzando desde la No. 1159 del 12 de enero a la 1300 del 09 de junio de 2023. Las salidas de almacén se continuan realizando manualmente, sin dar aplicación al aplicativo ERP.Se evidenció: 
-La numeración de las salidas de almacén no comienzan en 1 sino se continua con la numeración que viene de la vigencia anterior.
-Las salidas de almacén No.1175, 1248,1250,1266,1268,1279,1288,1289,1296,1298,1299 no fueron aportadas, ni tampoco se indica si fueron anuladas.
-La numeración que debía continuar despues de la salida 1300 es la 1301 pero se genero la 1031, es decir se redujo el consecutivo en 269 numeros.
-Las salidas de almacén  1169,1176 y 1182, no relaciona el número de la resolución de adjudicación al CB.
-La salida 1169, señala el numero de resolución de adjudicación 8545 pero la correcta es la 845.
-Las salidas de almacén poseen el formato adoptado NO. FO-AD-01-03 VIGENTE, desde el 21 de junio de 2022, pero sus columnas y encabezado es modificado indistintamente como se puede observar en las salidas 1031, 1300,1297,1295 entre otras.
-El elemento Bomba de espalda portatil (salida 1176) por valor $10.768.000 y Tanque de agua portatil (salida 1169) por valor de $12.994.000, no tienen serial ni placa de la DNBC.
-La salida de almacén No. 1181 está repetida
-Se incumplio la actividad 8 del Procedimiento PC-AD-01 version 8 que establece "Se verifica la solicitud realizada con el contrato de comodato o Resolución de Adjudicación realizada, de no encontrar diferencias se realiza el registro de salida de almacén en el ERP de la entidad y se alista los bienes a entregar"; por cuanto,  cuatro (4) salidas de almacén se generaron antes que la fecha de la resolución así: Salida No. 1179 del 14-03-2023 y resolución 56 del 30-03-2023, Salida No. 1180 del 14-03-2023 y resolución 63 del 30-03-2023, Salida No. 1181 del 14-03-2023 y resolución 63 del 30-03-2023, Salida No. 1287 del 12-04-2023 y resolución 83 del 13-04-2023.
-LA salida No.1203 del 14-03-2023, no indica el nombre del CB
</t>
    </r>
    <r>
      <rPr>
        <sz val="11"/>
        <color rgb="FFFF0000"/>
        <rFont val="Arial"/>
        <family val="2"/>
      </rPr>
      <t xml:space="preserve">
</t>
    </r>
    <r>
      <rPr>
        <b/>
        <sz val="11"/>
        <color rgb="FF000000"/>
        <rFont val="Arial"/>
        <family val="2"/>
      </rPr>
      <t xml:space="preserve">
Por lo tanto, No se ha dado cumplimiento a la acción de mejora establecida en el plan de mejoramiento.
</t>
    </r>
    <r>
      <rPr>
        <b/>
        <sz val="11"/>
        <color indexed="8"/>
        <rFont val="Arial"/>
        <family val="2"/>
      </rPr>
      <t xml:space="preserve">
</t>
    </r>
  </si>
  <si>
    <t>Identificación de los bienes y/o elementos entregados a los Cuerpos de Bomberos</t>
  </si>
  <si>
    <t xml:space="preserve">Identificación de bienes y/o elementos
</t>
  </si>
  <si>
    <t>Se presentan las entradas y salidas de almacén generadas entre enero y junio de 2023, identificando el número de resolución correspóndiente.</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</si>
  <si>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Durante el primer Semestre de 2023, se generaron 143 salidas de almacen comenzando desde la No. 1159 del 12 de enero a la 1300 del 09 de junio de 2023, las cuales poseen la identificación del bien.
Las salidas de almacén se continuan realizando manualmente, sin dar aplicación al aplicativo ERP.
Se evidenció: 
-El elemento Bomba de espalda portatil (salida 1176) por valor $10.768.000 y Tanque de agua portatil (salida 1169) por valor de $12.994.000, no tienen serial ni placa de la DNBC.
</t>
    </r>
    <r>
      <rPr>
        <b/>
        <sz val="11"/>
        <color indexed="8"/>
        <rFont val="Arial"/>
        <family val="2"/>
      </rPr>
      <t xml:space="preserve">Por lo tanto, se ha dado cumplimiento Parcialmente a la acción de mejora establecida en el plan de mejoramiento.
</t>
    </r>
  </si>
  <si>
    <t>Seguimiento mensual informando, los vencimientos de los SOAT, a la Subdirección Administrativa y Financiera , Gestión Contractual y al proceso de Fortalecimiento Bomberil, con base en la información registrada en el RUNT, de los vehículos que son entregados a los Cuerpos de Bomberos en comodato.</t>
  </si>
  <si>
    <t xml:space="preserve">Correos mensuales
</t>
  </si>
  <si>
    <t xml:space="preserve">Gestión Administrativa-
Almacén </t>
  </si>
  <si>
    <t>Se relacionan los correos enviados mensualmente durante el primer semestre de 2023, realizando seguimiento a los SOAT de los vehículos que son entregados a los Cuerpos de Bomberos en comodato.</t>
  </si>
  <si>
    <t>Se evidencia en el ONE DRIVE los correos enviados por parte de fortalecimiento a la sub. Admon, no obstante no se evidencian los correos mensuales de seguimiento informando, los vencimientos de los SOAT, a la Subdirección Administrativa y Financiera , Gestión Contractual y al proceso de Fortalecimiento Bomberil, con base en la información registrada en el RUNT, de los vehículos que son entregados a los Cuerpos de Bomberos en comodato.</t>
  </si>
  <si>
    <r>
      <t xml:space="preserve">Acción reformulada en el Plan de Mejoramiento suscrito el 26 de Diciembre de 2022; por cuanto, no fue Cerrado el Hallazgo por parte de la CGR  en la  Auditoría Financiera realizada a la vigencia 2021. 
</t>
    </r>
    <r>
      <rPr>
        <b/>
        <sz val="11"/>
        <rFont val="Arial"/>
        <family val="2"/>
      </rPr>
      <t xml:space="preserve">
La acción de mejora finaliza el 31 de Diciembre de 2023</t>
    </r>
    <r>
      <rPr>
        <sz val="11"/>
        <color rgb="FFFF0000"/>
        <rFont val="Arial"/>
        <family val="2"/>
      </rPr>
      <t xml:space="preserve">
</t>
    </r>
    <r>
      <rPr>
        <sz val="11"/>
        <rFont val="Arial"/>
        <family val="2"/>
      </rPr>
      <t xml:space="preserve">
Se evidencian correos de los meses de enero a marzo, y mayo de 2023, Quedó sin seguimiento los meses de abril y mayo de 2023
</t>
    </r>
    <r>
      <rPr>
        <b/>
        <sz val="11"/>
        <rFont val="Arial"/>
        <family val="2"/>
      </rPr>
      <t xml:space="preserve">
Por lo tanto, se ha dado cumplimiento Parcialmente a la acción de mejora establecida en el plan de mejoramiento.
</t>
    </r>
  </si>
  <si>
    <t xml:space="preserve">Avance 4 de 12: </t>
  </si>
  <si>
    <t>Conciliación entre Almacén y Fortalecimiento Bomberil para el Cruce de los bienes adquiridos y entregados a los diferentes  Cuerpos de Bomberos</t>
  </si>
  <si>
    <t xml:space="preserve">Conciliación mensual
</t>
  </si>
  <si>
    <t>Subdirección Administrativa y Financiera-Gestión Administrativa-Almacén -Subdirección de Coordinación Bomberil-Fortalecimiento Bomberil</t>
  </si>
  <si>
    <t>Almacén - Fortalecimiento Bomberil</t>
  </si>
  <si>
    <t>Se relacionan las conciliaciones realizadas entre fortalecimiento y el almacén, de los meses de abril, mayo y junio de 2023.</t>
  </si>
  <si>
    <t>Se evidencia en el one drive el cargue de tres listados de asistencias asi:
1. fecha 5 de abril 2023, concilaiacion del mes  de abril realizada entre almacen y fortalecimiento, no obstante no se presenta de manera detallada el Cruce de los bienes adquiridos y entregados a los diferentes  Cuerpos de Bomberos.
2. fecha 9 de mayo de 2023,  concilaiacion del mes  de mayo realizada entre almacen y fortalecimiento, no obstante no se presenta de manera detallada el Cruce de los bienes adquiridos y entregados a los diferentes  Cuerpos de Bomberos.
3. fecha 2 de junio de 2023. concilaiacion del mes  de junio realizada entre almacen y fortalecimiento, no obstante no se presenta de manera detallada el Cruce de los bienes adquiridos y entregados a los diferentes  Cuerpos de Bomberos.
No se evidencian las conciliaciones realizadas en los meses de enero y marzo 2023</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</si>
  <si>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En el One Drive se cargaron listados de asistencia denominados Conciliación Base Inventario entre Fortalecimiento Vs Almacén de fecha 5 de abril, 9 mayo y 2 de junio de 2023; pero no las actas de conciliación ni cruces de información qe los bienes adquiridos y entregados a los diferentes  Cuerpos de Bomberos.
</t>
    </r>
    <r>
      <rPr>
        <b/>
        <sz val="11"/>
        <rFont val="Arial"/>
        <family val="2"/>
      </rPr>
      <t xml:space="preserve">
Por lo tanto, No se ha dado cumplimiento a la acción de mejora establecida en el plan de mejoramiento.
</t>
    </r>
  </si>
  <si>
    <t>Seguimiento semestral  por parte de Gestión Administrativa  a Gestión Financiera informando, el vencimiento del Pago de los Impuestos de los Vehículos.</t>
  </si>
  <si>
    <t xml:space="preserve">Correo semestral 
</t>
  </si>
  <si>
    <t>Se relaciona correo del primer semestre de 2023, realizando seguimiento al vencimiento del pago de los Impuestos de los vehículos.</t>
  </si>
  <si>
    <t>Se evidenica correo de fecha 16 de mayo de 2023, no obstante el mismo no informa  el vencimiento del Pago de los Impuestos de los Vehículos.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</si>
  <si>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cargó en el One Drive un correo de fecha 29 de junio de 2023, donde el señor Almacenistra informa que el unico vehículo que aparece con saldo a pagar es el Vehiculo de Placas ZXW 532 y que los demás vehículos inscritos en Bogotá, presuntamente están excentos de Pago. De igual forma, señala que es necesario adelantar los trámites pertinentes firmando la documentación requerida con el fin de finiquitar y constatar que efectivamente esten exonerados de dicho pago.
</t>
    </r>
    <r>
      <rPr>
        <b/>
        <sz val="11"/>
        <color indexed="8"/>
        <rFont val="Arial"/>
        <family val="2"/>
      </rPr>
      <t xml:space="preserve">
Por lo tanto,  se ha dado cumplimiento a la acción de mejora establecida en el plan de mejoramiento.</t>
    </r>
  </si>
  <si>
    <t>Realizar la liquidación de los impuestos de los vehículos de la DNBC, con el fin que los mismos sean cancelados conforme a los plazos establecidos por el Gobierno Nacional</t>
  </si>
  <si>
    <t xml:space="preserve">Liquidación de Impuestos
</t>
  </si>
  <si>
    <t xml:space="preserve">
52</t>
  </si>
  <si>
    <t>Subdirección Administrativa y Financiera-Gestión Administrativa</t>
  </si>
  <si>
    <t xml:space="preserve">Gestión Administrativa
</t>
  </si>
  <si>
    <t>Se evidenica correo de fecha 16 de mayo de 2023, no obstante el mismo no presenta la liquidacion de los inpuestos de vehiculos de la DNBC</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</si>
  <si>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Durante el primer trimestre de 2023, el proceso no reportó evidencias de la liquidación de los Impuestos de la DNBC.
</t>
    </r>
    <r>
      <rPr>
        <b/>
        <sz val="11"/>
        <rFont val="Arial"/>
        <family val="2"/>
      </rPr>
      <t>Por lo tanto,  No se ha dado cumplimiento a la acción de mejora establecida en el plan de mejoramiento.</t>
    </r>
  </si>
  <si>
    <r>
      <t xml:space="preserve">Correo mensual por parte del Supervisor informando a la Subdirección administrativa y Gestión Contractual, los vencimientos de la Póliza de Responsabilidad Civil y de la Póliza Todo riesgo de los bienes entregados en comodato a los Cuerpos de Bomberos </t>
    </r>
    <r>
      <rPr>
        <b/>
        <sz val="11"/>
        <rFont val="Calibri"/>
        <family val="2"/>
        <scheme val="minor"/>
      </rPr>
      <t xml:space="preserve">
</t>
    </r>
  </si>
  <si>
    <t>Se adjunta email de soporte informando a la Subdirección administrativa y Gestión Contractual, los vencimientos de la Póliza de Responsabilidad Civil y de la Póliza Todo riesgo de los bienes entregados en comodato a los Cuerpos de Bomberos póliza del mes: 
•	Abril:05/04/2023
•	Mayo:10/05/2023 se envío email al Gestor de la Oficina de Contratacion, Álvaro Pérez, para que informe los datos de la nueva póliza de amparo de bienes y el contrato de los seguros SOAT de parque automotor de la DNBC, sin embargo, hasta que finalizó su contrato en el mes de mayo, no dio respuesta ni entregó la información solicitada.
•	Junio:30/06/2023
Link de evidencias: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</si>
  <si>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Los días 30 de enero, 22 de febrero, 31 de marzo, 3 de abril y 10 de mayo de junio se remitió por parte de los supervisores Correo mensual  informando a la Subdirección administrativa y Gestión Contractual, los vencimientos de la Póliza de Responsabilidad Civil y de la Póliza Todo riesgo de los bienes entregados en Comodato. Es de anotar que no se envio correo en el mes de junio ya que todas la Póliza de Responsabilidad Civil y de la Póliza Todo riesgo de los bienes entregados en Comodato se encontraban vigentes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</si>
  <si>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Los días 30 de enero. 22 de febrero, 31 de marzo, 3 de abril , 10 de Mayo y 06 de Junio de 2023, se remitieron correos por parte del supervisor informando el vencimiento de las polízas de Responsabilidad Civil y de la Póliza Todo riesgo de los bienes entregados en comodato a los Cuerpos de Bomberos .
</t>
    </r>
    <r>
      <rPr>
        <b/>
        <sz val="11"/>
        <color indexed="8"/>
        <rFont val="Arial"/>
        <family val="2"/>
      </rPr>
      <t xml:space="preserve">
Por lo tanto,  No se ha dado cumplimiento a la acción de mejora establecida en el plan de mejoramiento.</t>
    </r>
  </si>
  <si>
    <t>Realizar el Proceso contractual de las Pólizas de Responsabilidad Civil, Todo Riesgo y Soat, antes de su vencimiento, garantizando que la expedición de los seguros se realice de  manera oportuna</t>
  </si>
  <si>
    <t xml:space="preserve">
Proceso Contractual de Adquisición de Pólizas</t>
  </si>
  <si>
    <t>Subdirección Administrativa y Financiera-Gestión Contractual</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</si>
  <si>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El proceso no diligenció el avance ni las actividades ejecutadas al 30 de junio de 2023. Asimismo no anexó las respectivas evidencias para realizar el seguimiento por parte de la OCI.  </t>
    </r>
    <r>
      <rPr>
        <b/>
        <sz val="11"/>
        <rFont val="Arial"/>
        <family val="2"/>
      </rPr>
      <t xml:space="preserve">
</t>
    </r>
    <r>
      <rPr>
        <sz val="11"/>
        <rFont val="Arial"/>
        <family val="2"/>
      </rPr>
      <t xml:space="preserve">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
Mediante otro si No.1 de prorroga y adición al contrato 137 de 2022, se adicionó $737.443.837 y se prórrogo el contrato gasta el 28 de octubre de 2023.
Mediante la Orden de COmpra del 26 de abril de 2023, a nombre de Compañia Mundial de Seguros por valor $121.785.121, se adquirieron los SOAT del parque auotor de la DNBC, pero en la misma no se aprecia la cantidad ni un listado que especifique la placa ni el vehículo. Fecha de vencimiento al 31 de diciembre de 2023.  </t>
    </r>
    <r>
      <rPr>
        <b/>
        <sz val="11"/>
        <rFont val="Arial"/>
        <family val="2"/>
      </rPr>
      <t xml:space="preserve">
Por lo tanto,  se ha dado cumplimiento a la acción de mejora establecida en el plan de mejoramiento.</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</si>
  <si>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</si>
  <si>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t>Debilidades en los mecanismos de control interno contable que impiden el entendimiento y comprensión plena de la información reportada en los estados contables, afectando la utilidad que debe ofrecer a los diferentes usuarios</t>
  </si>
  <si>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rFont val="Arial"/>
        <family val="2"/>
      </rPr>
      <t xml:space="preserve">
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b/>
        <sz val="11"/>
        <rFont val="Arial"/>
        <family val="2"/>
      </rPr>
      <t xml:space="preserve">Por lo tanto, se ha dado cumplimiento a la acción de mejora establecida en el Plan de Mejoramiento.
</t>
    </r>
  </si>
  <si>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color rgb="FF000000"/>
        <rFont val="Arial"/>
        <family val="2"/>
      </rPr>
      <t xml:space="preserve">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t>
    </r>
    <r>
      <rPr>
        <b/>
        <sz val="11"/>
        <color rgb="FF000000"/>
        <rFont val="Arial"/>
        <family val="2"/>
      </rPr>
      <t>Por lo tanto,  se ha dado cumplimiento a la acción de mejora establecida en el plan de mejoramiento.</t>
    </r>
  </si>
  <si>
    <r>
      <t>Hallazgo No 4 de 2018 Convenio 9677 06 1298 2013</t>
    </r>
    <r>
      <rPr>
        <sz val="11"/>
        <color indexed="8"/>
        <rFont val="Calibri"/>
        <family val="2"/>
        <scheme val="minor"/>
      </rPr>
      <t xml:space="preserve">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</si>
  <si>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t>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t>
  </si>
  <si>
    <t>Implementar mecanismos de control con respecto a liquidación de los  convenios</t>
  </si>
  <si>
    <t>Realizar un seguimiento mensual a la liquidación de los contratos  que se derivaron del convenio 9677-06-1298-2013</t>
  </si>
  <si>
    <t xml:space="preserve">Seguimientos mensuales </t>
  </si>
  <si>
    <t>Gestión Jurídica</t>
  </si>
  <si>
    <t>Gestión Juridica</t>
  </si>
  <si>
    <t xml:space="preserve">Se realiza solicitud al director de la unidad de gestion del riesgo, donde se infroma el seguimiento que se ha realizado por la entidad y se solicita  se nos apoye con la liquidacion de los mismos, </t>
  </si>
  <si>
    <t>No se reporta evidencia</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</si>
  <si>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No se cargó evidencia del seguimiento mensual a la liquidación de los contratos  que se derivaron del convenio 9677-06-1298-2013. A la fecha del presente seguimiento el avance debería estar en 50% 
</t>
    </r>
    <r>
      <rPr>
        <sz val="11"/>
        <color rgb="FF000000"/>
        <rFont val="Arial"/>
        <family val="2"/>
      </rPr>
      <t xml:space="preserve">
</t>
    </r>
    <r>
      <rPr>
        <b/>
        <sz val="11"/>
        <color rgb="FF000000"/>
        <rFont val="Arial"/>
        <family val="2"/>
      </rPr>
      <t xml:space="preserve">Por lo tanto,  No se ha dado cumplimiento a la acción de mejora establecida en el plan de mejoramiento.
</t>
    </r>
  </si>
  <si>
    <t>Realizar el cierre financiero y contable de los contratos y convenios que se derivaron del convenio 9677-06-1298-2013</t>
  </si>
  <si>
    <t>Cierre Financiero</t>
  </si>
  <si>
    <t>Se evidenica comunicado del dia 30 de junio 2023, dirgido  ala UNGRD , solicitando la liquidacion de los contratos y convenios que se derivaron del convenio 9677-06-1298-2013</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</si>
  <si>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Se anexa oficio del 30 de junio de 2023, firmado por el señor Director de €a DNBC, solicitando a la Unidad de Gestión del Riesgo la liquidación del convenio 9677-06-1298-2013. No obstante, no se posee avance de la liquidación.
</t>
    </r>
    <r>
      <rPr>
        <sz val="11"/>
        <color rgb="FF000000"/>
        <rFont val="Arial"/>
        <family val="2"/>
      </rPr>
      <t xml:space="preserve">
</t>
    </r>
    <r>
      <rPr>
        <b/>
        <sz val="11"/>
        <color rgb="FF000000"/>
        <rFont val="Arial"/>
        <family val="2"/>
      </rPr>
      <t>Por lo tanto,  No se ha dado cumplimiento a la acción de mejora establecida en el plan de mejoramiento.</t>
    </r>
    <r>
      <rPr>
        <sz val="11"/>
        <color rgb="FF000000"/>
        <rFont val="Arial"/>
        <family val="2"/>
      </rPr>
      <t xml:space="preserve">
</t>
    </r>
  </si>
  <si>
    <t>Efectuar el cierre financiero del Convenio 9677-06-1298-2013, en los Estados Contables de la DNBC</t>
  </si>
  <si>
    <t>Subdirección Administrativa y Financiera -Gestión  Financiera</t>
  </si>
  <si>
    <t>El cierre financiero y el acta de liquidacion del convenio es responsabilidad del Supervisor. 
Gestión Financiera actualiza los saldos contables con la informacion reportada por el Supervisor del Convenio. A  Junio 30  de 2023 los saldos contables del convenio 9677-06-1298-2013 siguen iguales.</t>
  </si>
  <si>
    <t>De acuerdo con la unidad de medida, el proceso de gestion financiera no reporta evidencia del cierre financiero del Convenio 9677-06-1298-2013, en los Estados Contables de la DNBC</t>
  </si>
  <si>
    <r>
      <t xml:space="preserve">Acción reformulada en el Plan de Mejoramiento suscrito el 26 de Diciembre de 2022; por cuanto, no fue Cerrado el Hallazgo por parte de la CGR  en la  Auditoría Financiera realizada a la vigencia 2021. 
La acción de mejora finaliza el 30 de Junio de 2024
</t>
    </r>
    <r>
      <rPr>
        <sz val="11"/>
        <rFont val="Arial"/>
        <family val="2"/>
      </rPr>
      <t>A la fecha no se ha realizado la liquidación del convenio por lo tanto, no se ha realizado el cierre</t>
    </r>
    <r>
      <rPr>
        <b/>
        <sz val="11"/>
        <rFont val="Arial"/>
        <family val="2"/>
      </rPr>
      <t xml:space="preserve"> </t>
    </r>
    <r>
      <rPr>
        <sz val="11"/>
        <rFont val="Arial"/>
        <family val="2"/>
      </rPr>
      <t xml:space="preserve">financiero en los Estados Financieros
</t>
    </r>
    <r>
      <rPr>
        <sz val="11"/>
        <color rgb="FF000000"/>
        <rFont val="Arial"/>
        <family val="2"/>
      </rPr>
      <t xml:space="preserve">
</t>
    </r>
    <r>
      <rPr>
        <b/>
        <sz val="11"/>
        <color rgb="FF000000"/>
        <rFont val="Arial"/>
        <family val="2"/>
      </rPr>
      <t>Por lo tanto,  No se ha dado cumplimiento a la acción de mejora establecida en el plan de mejoramiento.</t>
    </r>
  </si>
  <si>
    <t>Gestión Administrativa-Almacén</t>
  </si>
  <si>
    <t>Gestión Contractual</t>
  </si>
  <si>
    <t>Gestión Financiera</t>
  </si>
  <si>
    <t xml:space="preserve">Direccion General-Gestión de Asuntos Disciplinarios </t>
  </si>
  <si>
    <t>Gestión Administrativa</t>
  </si>
  <si>
    <t>Hallazgo Nro. 1. Órdenes de Compra Nro. 56640 de 2020 Adquisición de un sistema de información ERP y Nro. 94782 de 2022 Renovación de licencias del ERP, para la Dirección Nacional de Bomberos de Colombia - DNBC. Administrativo con presunta incidencia Disciplinaria y Fiscal.</t>
  </si>
  <si>
    <t>Falencias tanto en la planeación como en el proceso de implementación del sistema ERP, al no realizar un adecuado levantamiento de las necesidades y requerimientos de los usuarios y procesos de la entidad</t>
  </si>
  <si>
    <t>Implementación de acciones de control en lo relacionado con la adquisición e implementación de software y/o cualquier elemento de TI para la entidad</t>
  </si>
  <si>
    <t>Formulación del procedimiento con alcance desde la adquisición hasta la implementación de software (Con formatos asociados, políticas de operación y roles y responsabilidades, puntos de control etc. ) que incluya la necesidad del bien (software, aplicativo, etc. ) a adquirir. Asimismo, incluir la supervisión compartida, con el Lider del Proceso y el LIder de Gestion TI</t>
  </si>
  <si>
    <t xml:space="preserve">Un procedimiento formulado </t>
  </si>
  <si>
    <t xml:space="preserve">Subdirección Administrativa y Financiera-Gestión de Tecnología e Informática </t>
  </si>
  <si>
    <t xml:space="preserve">Socialización del procedimiento </t>
  </si>
  <si>
    <t>Socialización del procedimiento</t>
  </si>
  <si>
    <t>Emitir un informe técnico liderado por T.I., en donde se emitan conclusiones y recomendaciones respecto a la continuidad del aplicativo  ERP (licencias), como insumo en la toma de  decisiones por parte de la DNBC.</t>
  </si>
  <si>
    <t>Informe técnico</t>
  </si>
  <si>
    <t>Realizar la capacitación a los supervisores en el cumplimiento de su rol de acuerdo a la normatividad vigente</t>
  </si>
  <si>
    <t>Registro de asistentes a la Capacitación / Registro de la capacitación en TEAM</t>
  </si>
  <si>
    <t>Generar acciones de para reforzar el ejercicio de supervisión en la adquisición e implementación de Software y/o cualquier elemento de TI para la entidad</t>
  </si>
  <si>
    <t xml:space="preserve">Actualización  del Manual de Supervisión donde se establezca la supervisión compartida entre el Lider del Proceso contratante y el Líder del Proceso de Gestión de Tecnología e informatica en el caso que la contratación posea componentes de tecnología de la información </t>
  </si>
  <si>
    <t xml:space="preserve"> Manual de supervisión Actualizado</t>
  </si>
  <si>
    <t>Falencias en la supervisión al recibirse a satisfacción el  sistema ERP, en donde se debió probar y verificar que estuvieran  implementados  en producción y totalmente funcionales los módulos</t>
  </si>
  <si>
    <t>Socialización del manual de supervisión actualizado</t>
  </si>
  <si>
    <t>Registro de asistentes a la socialización (Número)</t>
  </si>
  <si>
    <t xml:space="preserve">Adelantar las acciones administrativas (disciplinarias, Fiscales), a que haya lugar </t>
  </si>
  <si>
    <t>Incumplimiento de normas del estatuto contractual en materia de selección al no adelantar previamente, con suficiencia, los estudios previos requeridos para el proceso contractual</t>
  </si>
  <si>
    <t>Implementación de acciones de control en la etapa precontractual de los procesos de contratación</t>
  </si>
  <si>
    <t>Actualizar y socializar el procedimiento Formulación y seguimiento Plan Anual de Adquisiciones PC-PE-01, incluyendo puntos de control sobre la inclusión de reglones adicionales al Plan anual de adquisiciones posteriores a la aprobación inicial y aprobaciónrespectiva justificación.</t>
  </si>
  <si>
    <t>Procedimiento Plan Anual de Adquisiciones PC-PE-01, actualizado y socializado</t>
  </si>
  <si>
    <t>Director General-Planeación Estratégica</t>
  </si>
  <si>
    <t>Implementar y socializar de lista de chequeo con relación a los requisitos para el proceso de selección relacionado con la Resolución Nro. 125 del 18 de junio de 2020, Por la cual se establece el procedimiento para la suscripción de contratos o convenios con entidades privadas sin Ánimo de lucro y de reconocida idoneidad con la dirección nacional de bomberos</t>
  </si>
  <si>
    <t>Lista de chequeo para la suscripción de contratos o convenios con entidades privadas sin Ánimo de lucro y de reconocida idoneidad con la dirección nacional de bomberos actualizada y socializada</t>
  </si>
  <si>
    <t>Actualización y socialización del Procedimiento para la gestión contractual PC-CO-01, que incluya puntos de control estableciendo los documentos y requisitos ánimos necesarios para el inicio de la estructuración del proceso contractual de convenios de asociación y que establezca la participación del Comité© de Contractación en los procesos contractuales.</t>
  </si>
  <si>
    <t>Procedimiento para la gestión contractual PC-CO-01, actualizado y socializado</t>
  </si>
  <si>
    <t>Deficiencias en los controles del proceso de selección para la celebración de convenios de asociación por parte de la DNBC en cumplimiento de su misión que ponen en riesgo la inversión de recursos públicos para el cumplimiento de los fines de la contratación estatal.</t>
  </si>
  <si>
    <t>Implementación de un punto de control en Procedimiento Expedición de Certificado de Disponibilidad Presupuestal PC-GF-01, que incluya la verificación de existencia de Estudios Previos aprobados en comité© de Contratación.</t>
  </si>
  <si>
    <t>Procedimiento Expedición de Certificado de Disponibilidad Presupuestal PC-GF-01, actualizado y socializado</t>
  </si>
  <si>
    <t>Adelantar las acciones administrativas (disciplinarias, Fiscales), a que haya lugar</t>
  </si>
  <si>
    <t>Adelantar  acciones administrativas (disciplinarias, Fiscales), a que haya lugar</t>
  </si>
  <si>
    <t>Delegación indebida la supervisión del Convenio 254 de 2020 sin que específicamente dicho contrato(persona a quién delegaron) contemplara las actividades de supervisión técnica, administrativa, financiera y jurídica que son responsabilidad de la entidad</t>
  </si>
  <si>
    <t>Delimitar las competencias del supervisor y el apoyo a la supervisión</t>
  </si>
  <si>
    <t>Actualizar y socializar el manual de supervisión MN-CO-02, incluyendo un párrafo explicito sobre la normatividad legal con relación al apoyo a la supervisión por parte de un contratista(Apoyo a la supervisión, supervisión compartida, Diferenciar con interventoría)</t>
  </si>
  <si>
    <t>Manual de supervisión MN-CO-02 actualizado y socializado</t>
  </si>
  <si>
    <t>Incorrecciones, incongruencias e incumplimientos en el registro y verificación de la documentación presentada para la validación de los registro financiero y contable de los desembolsos del Convenio y sus pagos</t>
  </si>
  <si>
    <t>Implementación de acciones de control para mejora el procedimiento de registro de obligaciones PC-GF-12</t>
  </si>
  <si>
    <t>Actualizar y socializar el procedimiento de registro de obligaciones PC-GF-12, incluyendo un punto de control que verifique, que el PAC haya sido solicitado por el supervisor.</t>
  </si>
  <si>
    <t>Procedimiento de registro de obligaciones PC-GF-12, actualizado y socializado</t>
  </si>
  <si>
    <t>Implementación de acciones de control para mejora del Procedimiento de central de cuentas PC-GF-10</t>
  </si>
  <si>
    <t>Actualizar y socializar el Procedimiento de central de cuentas PC-GF-10, incluyendo un punto de control de verificación del adecuado diligenciamiento de los ítems que conforman los formatos establecidos por central de cuentas</t>
  </si>
  <si>
    <t>Procedimiento de central de cuentas PC-GF-10, actualizado y socializado</t>
  </si>
  <si>
    <t>Adelantar acciones administrativas (disciplinarias, Fiscales), a que haya lugar</t>
  </si>
  <si>
    <t>Mejora de competencias de las áreas misionales en su rol de supervisión</t>
  </si>
  <si>
    <t>Capacitación de supervisores en normas manuales y procedimientos del estatuto contractual en materia de selección</t>
  </si>
  <si>
    <t>Capacitación realizada</t>
  </si>
  <si>
    <t>Irregularidad en Pagos de facturas que no guardan relación con los productos del Convenio, Pago de productos y actividades no ejecutados, pagos ejecutados a través de otras actividades sin que medie modificatorio suscrito por las partes y por pago y no entrega de los productos y actividades establecidos contractualmente</t>
  </si>
  <si>
    <t>Implementar actividades de mejora para el seguimiento del supervisor</t>
  </si>
  <si>
    <t>Actualizar y socializar el Formato de seguimiento del supervisor PC-GF-10-08, incluyendo el registro de repositorio de evidencias, así­ como la descripción del avance</t>
  </si>
  <si>
    <t>Formato de seguimiento del supervisor PC-GF-10-08, actualizado y socializado</t>
  </si>
  <si>
    <t>Implementar actividades de mejora en el manual de supervisión de la entidad</t>
  </si>
  <si>
    <t>Actualizar el manual de supervisión MN-CO-02, asociando los formatos de: Informe de actividades, Informe mensual y/o periódico de supervisión, Informe de seguimiento de supervisor e informe final</t>
  </si>
  <si>
    <t>Manual de supervisión MN-CO-02, actualizado y socializado</t>
  </si>
  <si>
    <t>Deficiencias en la supervisión del Convenio de Asociación Nro. 254 de 2020 por no realizar las actividades de seguimiento técnico, administrativo, financiero, contable y jurídico</t>
  </si>
  <si>
    <t>Ausencia de soportes en el expediente contractual, tres años después de ejecutado el contrato (septiembre de 2020 a septiembre de 2023)</t>
  </si>
  <si>
    <t>Deficiencias en la planeación y estudios de necesidades requeridas para la ejecución del objeto del contrato</t>
  </si>
  <si>
    <t>Implementar actividades de mejora en la formulación de estudios previos</t>
  </si>
  <si>
    <t>Establecer formato de estudios previos que incluya la definición de la necesidad por parte del Área solicitante</t>
  </si>
  <si>
    <t>Formato establecido y socializado</t>
  </si>
  <si>
    <t>Debilidades en el efectivo control y seguimiento técnico, administrativo, financiero, contable y jurídico realizado por la supervisión para el cumplimiento oportuno del objeto y las cláusulas del contrato interadministrativo</t>
  </si>
  <si>
    <t>Deficiencias de la DNBC en la verificación de los documentos requeridos para el pago de las obligaciones y recibo de los elementos objeto del contrato.</t>
  </si>
  <si>
    <t>Deficiencias de control interno en cuanto al manejo del archivo documental, registros, soportes, informes de interventoría e informes de gerencia, que no permiten su verificación, trazabilidad y consistencia del cumplimiento de las obligaciones de los convenios</t>
  </si>
  <si>
    <t>Mejora de controles establecidos por el proceso de Gestión documental en cuanto al manejo del archivo documental, registros, soportes, informes de interventoría e informes de gerencia</t>
  </si>
  <si>
    <t>Actualización y socialización del procedimiento transferencia documental PC-GD-03, incluyendo un punto de control de digitalización de documentos para la transferencia documental</t>
  </si>
  <si>
    <t>Procedimiento de transferencia documental PC-GD-03actualizado y socializado</t>
  </si>
  <si>
    <t>Subdirección Administrativa y Financiera-Gestión Documental</t>
  </si>
  <si>
    <t>Deficiencias de control por parte de la supervisión en cuanto al manejo del archivo documental, registros, soportes</t>
  </si>
  <si>
    <t>Actualizar y socializar el Formato de seguimiento del supervisor PC-GF-10, incluyendo el registro de repositorio de evidencias, así como la descripción del avance</t>
  </si>
  <si>
    <t>Formato de seguimiento del supervisor PC-GF-10, actualizado y socializado</t>
  </si>
  <si>
    <t>Etiquetas de fila</t>
  </si>
  <si>
    <t>Total general</t>
  </si>
  <si>
    <t>Proceso</t>
  </si>
  <si>
    <t>OBSERVACIONES SEGUIMIENTO A 12 DE JULIO DE 2022</t>
  </si>
  <si>
    <r>
      <t xml:space="preserve">Hallazgo No. 02.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</si>
  <si>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r>
      <rPr>
        <b/>
        <sz val="11"/>
        <color rgb="FFFF0000"/>
        <rFont val="Arial"/>
        <family val="2"/>
      </rPr>
      <t>SOLICITARON AMPLIACION DE PLAZO PARA EL CARGUE DE EVIDENCIAS HASTA EL 24 DE JUNIO DE 2022</t>
    </r>
    <r>
      <rPr>
        <b/>
        <sz val="11"/>
        <rFont val="Arial"/>
        <family val="2"/>
      </rPr>
      <t xml:space="preserve">
Se evidencia la actualización del Procedimiento de Gestión de Bienes Código: PC-AD-01 Versión 4, no obstante, el mismo no establece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en los cuales no se indica el manejo de este sistema.
De igual forma, no se estableció una Política de Operación Global que indique la aplicabilidad del ERP, en los Ingresos, Salidas y Propiedad, Planta y Equipo de la DNBC, conforme se estableció en reunión del 17 de junio de 2022.
De igual forma, el avance de la ejecución y las actividades ejecutadas por parte del responsable no fue diligenciada en la matriz remitida por la OCI.
</t>
    </r>
    <r>
      <rPr>
        <sz val="11"/>
        <rFont val="Arial"/>
        <family val="2"/>
      </rPr>
      <t xml:space="preserve">
</t>
    </r>
    <r>
      <rPr>
        <b/>
        <sz val="11"/>
        <rFont val="Arial"/>
        <family val="2"/>
      </rPr>
      <t xml:space="preserve">La fecha de vencimiento es el 30 de Junio de 2022
</t>
    </r>
  </si>
  <si>
    <t>CON OBSERVACIONES</t>
  </si>
  <si>
    <r>
      <t xml:space="preserve">Hallazgo No. 10. Hallazgo 10. Administración y entrega de bienes Contrato 218 de 2020. Administrativo.
</t>
    </r>
    <r>
      <rPr>
        <sz val="11"/>
        <color indexed="8"/>
        <rFont val="Arial"/>
        <family val="2"/>
      </rPr>
      <t xml:space="preserve">Dirección Nacional de Bomberos de Colombia no ejerció un adecuado control en la salida de almacén y entrega final a los cuerpos de bomberos del país de los elementos contratados conforme se establece en el  “Procedimiento PC-AD-01 Gestión de Bienes”.  
</t>
    </r>
  </si>
  <si>
    <t>Departamento</t>
  </si>
  <si>
    <t>CB</t>
  </si>
  <si>
    <t>No Termómetros</t>
  </si>
  <si>
    <t>Total</t>
  </si>
  <si>
    <t>MAGDALENA</t>
  </si>
  <si>
    <t>Algarrobo Magdalena</t>
  </si>
  <si>
    <t>Banco Magdalena, aracataca, Plato y Pivijay)</t>
  </si>
  <si>
    <t>Cienaga Magdalena</t>
  </si>
  <si>
    <t>Fundación Magdalena</t>
  </si>
  <si>
    <t>Nueva Granada Magdalena</t>
  </si>
  <si>
    <t>SIN FECHA</t>
  </si>
  <si>
    <t>Salamina Magdalena</t>
  </si>
  <si>
    <t>Voluntario de Sta Ana</t>
  </si>
  <si>
    <t>Aeronáuticos Santa Marta</t>
  </si>
  <si>
    <t>Voluntarios Santa Marta</t>
  </si>
  <si>
    <t>Voluntarios Sitionuevo</t>
  </si>
  <si>
    <t>Zona Bananera</t>
  </si>
  <si>
    <t>N.S</t>
  </si>
  <si>
    <t>Abrego</t>
  </si>
  <si>
    <t>Chinácota</t>
  </si>
  <si>
    <t>Aeronáuticos Cúcuta</t>
  </si>
  <si>
    <t>Voluntarios Los patios NS</t>
  </si>
  <si>
    <t>Voluntarios Ocaña</t>
  </si>
  <si>
    <t>Voluntarios Pamplona</t>
  </si>
  <si>
    <t>Puerto Santander (NS)</t>
  </si>
  <si>
    <t>TIBU</t>
  </si>
  <si>
    <t xml:space="preserve">Villa del Rosario </t>
  </si>
  <si>
    <t>VICHADA</t>
  </si>
  <si>
    <t>Cumaribo</t>
  </si>
  <si>
    <t>Voluntarios Primavera</t>
  </si>
  <si>
    <t>Aeronauticos de Colombia</t>
  </si>
  <si>
    <t>Puerto Carreño</t>
  </si>
  <si>
    <t>SAN ANDRES</t>
  </si>
  <si>
    <t>San Andrés Isla</t>
  </si>
  <si>
    <t>CHOCO</t>
  </si>
  <si>
    <t>Unquia</t>
  </si>
  <si>
    <t>GUAINIA</t>
  </si>
  <si>
    <t>XXXX</t>
  </si>
  <si>
    <t>SIN CB NO SE SABE</t>
  </si>
  <si>
    <t>LETICIA</t>
  </si>
  <si>
    <t>Certificación Leticia</t>
  </si>
  <si>
    <t>VAUPES</t>
  </si>
  <si>
    <t>Certificación (VAUPES) Mitu y CB Aeronautico Fabio Leon Bentley</t>
  </si>
  <si>
    <t>TOTAL</t>
  </si>
  <si>
    <t>ACTUAL ACTIVIDADES / DESCRIPCIÓN</t>
  </si>
  <si>
    <t>MODIFICACION SOLICITADA</t>
  </si>
  <si>
    <t>ACTUAL ACTIVIDADES / UNIDAD DE MEDIDA</t>
  </si>
  <si>
    <t>ACTUAL ACTIVID / CANTIDADES UNIDAD DE MEDIDA</t>
  </si>
  <si>
    <t>ACTUAL ACTIVIDADES / PLAZO EN SEMANAS</t>
  </si>
  <si>
    <r>
      <rPr>
        <b/>
        <u/>
        <sz val="11"/>
        <color indexed="8"/>
        <rFont val="Calibri"/>
        <family val="2"/>
        <scheme val="minor"/>
      </rPr>
      <t>Hallazgo No. 1. Implementación formulario de Radicación y Consulta PQRSD y Actualización del Sistema de Gestión Documental ORFEO</t>
    </r>
    <r>
      <rPr>
        <sz val="11"/>
        <color indexed="8"/>
        <rFont val="Calibri"/>
        <family val="2"/>
        <scheme val="minor"/>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</si>
  <si>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Estabilizar el  formulario de consulta y seguimiento del radicado de una PQRSD a través de la página web de la entidad. </t>
  </si>
  <si>
    <t>Notificación  automáticamente al correo electrónico de la cuenta del usuario de la oficina de atención al ciudadano cuando se radica una PQRDS</t>
  </si>
  <si>
    <t xml:space="preserve">Notificaciones </t>
  </si>
  <si>
    <t>Ninguna</t>
  </si>
  <si>
    <t>GESTION TI</t>
  </si>
  <si>
    <t>Listados emitidos del ORFEO, que permitan establecer el estado actual del trámite de todas la PQRSD recibidas y contestadas</t>
  </si>
  <si>
    <t>Trazabilidad emitida por el ORFEO que permita establecer el estado actual del trámite de la PQRDS consultada</t>
  </si>
  <si>
    <t>Listados de PQRSD  recibidas y contestadas emitidos del ORFEO</t>
  </si>
  <si>
    <t>Actualización del sofware ORFEO, en cuanto a la digitalización y firmas digitales y mecánicas</t>
  </si>
  <si>
    <t>Actualización del software de digitalización del ORFEO.</t>
  </si>
  <si>
    <t>Generar políticas de Backups para el Sistema Documental ORDEO.</t>
  </si>
  <si>
    <t xml:space="preserve">Realizar el mantenimiento del Sistema de Gestión Documental ORFEO. </t>
  </si>
  <si>
    <t>Sistema ORFEO ajustado a las necesidades de mantenimiento de la entidad de acuerdo a su proiridad.</t>
  </si>
  <si>
    <t>(Todas)</t>
  </si>
  <si>
    <t>Cuenta de Estado</t>
  </si>
  <si>
    <t xml:space="preserve">Cumplida con efectividad </t>
  </si>
  <si>
    <t>Cumplida con efectividad sin diligenciar matriz</t>
  </si>
  <si>
    <t>Cumplida sin evidencias</t>
  </si>
  <si>
    <t>Cumplida sin evidencias sin diligenciar matriz</t>
  </si>
  <si>
    <t xml:space="preserve">En ejecución  sin evidencias </t>
  </si>
  <si>
    <t>En ejecución con evidencias sin diligenciar matriz</t>
  </si>
  <si>
    <t>En ejecución sin evidencias sin diligenciar matriz</t>
  </si>
  <si>
    <t>Sin seguimiento</t>
  </si>
  <si>
    <t>Vencida  sin efectividad depende de otra acción</t>
  </si>
  <si>
    <t>Vencida  sin efectividad sin diligenciar matriz</t>
  </si>
  <si>
    <t>Q</t>
  </si>
  <si>
    <t>ESTADO DE LAS ACCIONES CON CORTE A 30 DE MARZO</t>
  </si>
  <si>
    <t>TOTAL HALLAZGOS</t>
  </si>
  <si>
    <t>CRITERIO</t>
  </si>
  <si>
    <t>CANTIDAD</t>
  </si>
  <si>
    <t xml:space="preserve">TOTAL ACCIONES </t>
  </si>
  <si>
    <t>ESTADO DE LAS ACCIONES CON VENCIMIENTO 
HASTA 31 DE MARZO DE 2022</t>
  </si>
  <si>
    <t>ESTADO</t>
  </si>
  <si>
    <t>%</t>
  </si>
  <si>
    <t>Cumplida con efectividad</t>
  </si>
  <si>
    <t xml:space="preserve">Detalle de Acciones </t>
  </si>
  <si>
    <t>Cant</t>
  </si>
  <si>
    <t>Acciones que finalizaron en 2020 y 2021 (Sin efectividad)</t>
  </si>
  <si>
    <t>Acciones vencidas (Finalizaron el 31 de marzo de 2022)</t>
  </si>
  <si>
    <t>Acción</t>
  </si>
  <si>
    <t>Cantidad</t>
  </si>
  <si>
    <t>Resultado del seguimiento</t>
  </si>
  <si>
    <t>Consolidar Actas de entrega Kit</t>
  </si>
  <si>
    <t>Vencida</t>
  </si>
  <si>
    <t>Actualización Procedimiento</t>
  </si>
  <si>
    <t>Cumplida</t>
  </si>
  <si>
    <t>Actualización Manual de Contratación</t>
  </si>
  <si>
    <t>Actualización Manual de Supervisión</t>
  </si>
  <si>
    <t>Gestión Contractual
Fortalecimiento Bomberil</t>
  </si>
  <si>
    <t>Consolidar Actas de entrega Kit (111)</t>
  </si>
  <si>
    <t>Observación</t>
  </si>
  <si>
    <t>Actualización Minuta Manual de Contratación</t>
  </si>
  <si>
    <t>Actualización Formato Acta de Inicio Manual de Supervisión</t>
  </si>
  <si>
    <t>Acciones que finalizan 31 de diciembre de 2022 (Sin Avance)</t>
  </si>
  <si>
    <t>Gestión Adminiy</t>
  </si>
  <si>
    <t>Generar los Ingresos de Almacén</t>
  </si>
  <si>
    <t>Generar Salidas de Almacén</t>
  </si>
  <si>
    <t>Adelantar las acciones Disciplinarias</t>
  </si>
  <si>
    <t xml:space="preserve">Socialización Manual de Contratación y Supervisión </t>
  </si>
  <si>
    <t>Generación Calendario Contractual</t>
  </si>
  <si>
    <t>Mantenimiento ERP</t>
  </si>
  <si>
    <t>Actualización ORFEO</t>
  </si>
  <si>
    <t>Mantenimiento ORFEO</t>
  </si>
  <si>
    <t xml:space="preserve">Establecer Políticas de Backups </t>
  </si>
  <si>
    <t>IPv4 a IPv6 y Portal Web Compatible con IPv6</t>
  </si>
  <si>
    <t>Implementación ERP</t>
  </si>
  <si>
    <t>Socialización Procedimientos</t>
  </si>
  <si>
    <t>Generación Informes de Supervisión</t>
  </si>
  <si>
    <t>Gestión Contractual - 
Fortalecimiento Bomberil</t>
  </si>
  <si>
    <t>Elaborar comodatos (resoluciones)
identificando características</t>
  </si>
  <si>
    <t>Almacén Administrativa</t>
  </si>
  <si>
    <t>Realizar la Salida de Almacén de los bienes entregados (2021)</t>
  </si>
  <si>
    <t>Identificación con código de barras de los elementos entregados
Vigencia 2021-2022</t>
  </si>
  <si>
    <t>Realizar el cierre financiero convenio 9677-06-12298-2013</t>
  </si>
  <si>
    <t>Efectuar el cierre financiero convenio 9677-06-12298-2013 en los Estados Contables</t>
  </si>
  <si>
    <t>CLAUDIA QUINTERO FRANKLIN</t>
  </si>
  <si>
    <t>CC.  52.083.505 BOGOTA</t>
  </si>
  <si>
    <t>CREDITO</t>
  </si>
  <si>
    <t xml:space="preserve">No. Credito </t>
  </si>
  <si>
    <t>valor Adeudado</t>
  </si>
  <si>
    <t>BBVA</t>
  </si>
  <si>
    <t>Consumo</t>
  </si>
  <si>
    <t>130226009600035000</t>
  </si>
  <si>
    <t>130226009600045000</t>
  </si>
  <si>
    <t>Tarjeta Credito Visa</t>
  </si>
  <si>
    <t>4504087510647738</t>
  </si>
  <si>
    <t>Tarjeta Credito Master Card</t>
  </si>
  <si>
    <t>5188417046871900</t>
  </si>
  <si>
    <t>Av Villas</t>
  </si>
  <si>
    <t>5235772017411216</t>
  </si>
  <si>
    <t>Sufinanciamiento</t>
  </si>
  <si>
    <t>Vehiculo</t>
  </si>
  <si>
    <t>200000076660</t>
  </si>
  <si>
    <t>Banco Bogota</t>
  </si>
  <si>
    <t>Cuenta Corriente Comercial</t>
  </si>
  <si>
    <t>275225621</t>
  </si>
  <si>
    <t>Realizar la solicitud para llevar a cabo la compra o contratación de un software de inventarios que cumpla con todos los requerimientos técnicos necesarios para la gestión de los inventarios de la DNBC.</t>
  </si>
  <si>
    <t>Solicitud realizada</t>
  </si>
  <si>
    <t>ojo las que dicen efectiva y cumplida hay que eliminarlas del PM</t>
  </si>
  <si>
    <t>Ojo los hallazgos 4 y 8 hay que eleiminarlos pm</t>
  </si>
  <si>
    <t xml:space="preserve">Ojo hay que incorporar el nuevo plan de mejoramiento con </t>
  </si>
  <si>
    <t>Ojo hay que eliminar las que toco reemplantearse es decir 17</t>
  </si>
  <si>
    <t>amarillas</t>
  </si>
  <si>
    <t xml:space="preserve">Debilidades en la aplicación de control y la deficiente gestión en la conciliación de las partidas con algunas entidades con las que la entidad tiene operaciones. Generando incertidumbre sobre el saldo de las cuentas del activo, ingresos,  y gastos </t>
  </si>
  <si>
    <t>Fortalecer controles para conciliar operaciones recíprocas</t>
  </si>
  <si>
    <t>Formular el procedimiento de  operaciones reciprocas, estableciendo un formato de control de manejo de los saldos y socializarlo con los entes externos</t>
  </si>
  <si>
    <t>Procedimiento formulado y socializado</t>
  </si>
  <si>
    <t xml:space="preserve">Adelantar las acciones disciplinarias a que haya lugar. </t>
  </si>
  <si>
    <t>Acciones administrativas y/o  disciplinarias</t>
  </si>
  <si>
    <t xml:space="preserve">Hallazgo 2: Sobrestimación cuenta contable de Inventarios. (A)La DNBC compró y registró un desfibrilador en la cuenta de Inventarios; el cual corresponde a un bien de la entidad, para uso de la enfermería, generando una sobreestimación de la cuenta 151404001 Materiales médico – quirúrgicos. </t>
  </si>
  <si>
    <t>Esta situación se presenta por deficiencias de control en el registro, reconocimiento
y representación de los hechos económicos</t>
  </si>
  <si>
    <t>Fortalecer controles en el procedimiento Gestión de Bienes</t>
  </si>
  <si>
    <t>Actualizar  y socializar el procedimiento PC-AD-PGD-01-  con relacion al registro de la PP y E</t>
  </si>
  <si>
    <t>Procedimiento actualizado y socializado</t>
  </si>
  <si>
    <t>Corregir clasificación bienes</t>
  </si>
  <si>
    <t>Reclasificar el desfibrilador tanto en inventario como en estados financieros</t>
  </si>
  <si>
    <t>Reclasificacion de Inventarios a PP y E</t>
  </si>
  <si>
    <t>Gestión Administrativa-Gestión Financiera</t>
  </si>
  <si>
    <t>Debilidades en el seguimiento y control a las transferencias realizadas por las aseguradoras y por las debilidades en la gestión
para la identificación de los terceros</t>
  </si>
  <si>
    <t>Fortalecer controles respecto de los ingresos por contribuciones</t>
  </si>
  <si>
    <t>Actualizar y socializar el Procedimiento de Imputación de Ingresos PC-GF-09, incluyendo en la política de operación:  El NIT del aportante, en la consignación por PSE.  Y las situaciones en las que no identificar el NIT del tercero aportante se deberá remitir correo a la superfinanciera.</t>
  </si>
  <si>
    <t>Realizar la circularización mensual con las aseguradoras solicitando detalle de ingresos por contribuciones</t>
  </si>
  <si>
    <t>Correos de circularización</t>
  </si>
  <si>
    <t xml:space="preserve">Debilidades de control en la realización de las conciliaciones entre almacén y contabilidad sobre los bienes que ingresan, salen o las reclasificaciones que se producen. </t>
  </si>
  <si>
    <t xml:space="preserve">Generación de cruces de información para ser contabilizados en los estados financieros de la entidad. </t>
  </si>
  <si>
    <t>Conciliaciones mensuales entre almacén y financiera de los rubros de inventarios, propiedad planta y equipo, depreciación y provisiones.</t>
  </si>
  <si>
    <t>Conciliaciones mensuales</t>
  </si>
  <si>
    <t>Debilidad en los controles al revisar que la información revelada en los estados financieros corresponde con la registrada en los Auxiliares del SIIF que son la base de los libros Contables</t>
  </si>
  <si>
    <t>Fortalecer controles para gestión contractual</t>
  </si>
  <si>
    <t>Actualizar y socializar el procedimiento de Gestión contractual PC-CO-01 incluyendo un punto de control en el Formato lista de chequeo  cuando se requiera realizar modificaciones contractuales.</t>
  </si>
  <si>
    <t>Archivar en el expediente contractual las listas de chequeo</t>
  </si>
  <si>
    <t>Listas de chequeo archivadas y firmadas por quién revisó</t>
  </si>
  <si>
    <t>Implementar el formato de solicitud de certificado de disponibilidad presupuestal  donde se evidencie el rubro del contrato principal y los recursos de la adición</t>
  </si>
  <si>
    <t>Formato implementado</t>
  </si>
  <si>
    <t>Deficiencias en la aplicación de lo dispuesto en el Marco Conceptual para la Preparación y Presentación de Información Financiera de las Entidades de Gobierno en cuanto al principio de contabilidad de Devengo y por debilidades del registro de hechos económicos de manera cronológica debido a la falta de organización del área contable de la entidad.</t>
  </si>
  <si>
    <t>Acatar el marco conceptual  para la Preparación y Presentación de Información Financiera de las Entidades de Gobierno en cuanto al principio de contabilidad de devengo</t>
  </si>
  <si>
    <t>Implementar las directrices de la Contaduria General de la Nación respecto de los ajustes contables con relación a los eventos (incidentes) reportados</t>
  </si>
  <si>
    <t>Correos y comprobante manual de eventos (incidentes) reportados a la CGN</t>
  </si>
  <si>
    <t>Deficiencia de controles o falta de conciliación en las partidas de los activos intangibles,  debido al no dar de baja los activos de los cuales no se espera obtener un potencial de servicio futuro por su uso</t>
  </si>
  <si>
    <t>Generar certidumbre sobre activos intangibles - software HAS-SQL</t>
  </si>
  <si>
    <t>Solicitar y emitir concepto técnico para la baja del sotftware HAS-SQL</t>
  </si>
  <si>
    <t>Solicitud y concepto emitido</t>
  </si>
  <si>
    <t>Dar de baja previa autorización comité  de manejo de bienes el software HAS-SQL</t>
  </si>
  <si>
    <t>Baja del software</t>
  </si>
  <si>
    <t xml:space="preserve">Debilidades en la elaboración, seguimiento, control y revisión final de las Notas a los Estados Financieros  lo cual impide reflejar el detalle </t>
  </si>
  <si>
    <t>Fortalecer la elaboración y seguimiento de las revelraciones a los estados financieros y cuentas contables</t>
  </si>
  <si>
    <t xml:space="preserve">Ampliar las revelaciones a los estados financieros  e incluir las cuentas contables 4802, 4110 y  Nota 29 de gastos.  </t>
  </si>
  <si>
    <t>Revelaciones incluidas y ampliadas</t>
  </si>
  <si>
    <t>Deficiencias en la planificación y ejecución
presupuestal, y debilidades en el proceso contractual</t>
  </si>
  <si>
    <t>Fortalecer controles en la identificación  de necesidades</t>
  </si>
  <si>
    <t>Generar el Plan Anual de Adquisiciones con las necesidades de la vigencia 2024</t>
  </si>
  <si>
    <t xml:space="preserve">Plan Anual de Adquisiciones Publicado </t>
  </si>
  <si>
    <t>Realizar seguimiento mensual al cumplimiento del PAA relacionado la totalidad de las necesidades así como los cronogramas de los procesos de selección en curso, y presentarlo a la Alta Dirección y al comité de contratación para la respectiva toma de decisiones.</t>
  </si>
  <si>
    <t>Debilidades en el cumplimiento de los procedimientos establecidos por la entidad y deficiencias de gestión para que se realizar oportunamente la ejecución de los recursos disponibles en el rubro presupuestal Otras transferencias Distribución</t>
  </si>
  <si>
    <t>Fortalecer controles para prevenir  pérdida de apropiación</t>
  </si>
  <si>
    <t xml:space="preserve">Actualizar y socializar el  procedimiento de expedición de certificado de disponibilidad presupuestal, incluyendo política de operación sobre el tratamiento de recursos con destinación específica y su respectiva solicitud. </t>
  </si>
  <si>
    <t>Deficiencias en la aplicación del control en el proceso de planeación presupuestal e inobservancia de los criterios establecidos en el Anexo 2 de la Circular Externa 003 de 2021, expedida por el Ministerio de Hacienda y Crédito Público</t>
  </si>
  <si>
    <t>Fortalecer planeación presupuestal de acuerdo con los criterios establecidos por Ministerio de Hacienda y Crédito Público</t>
  </si>
  <si>
    <t>Cumplir con los términos de la Circular anual emitida por el Ministerio de Hacienda y Crédito Público para la presentación del anteproyecto de presupuesto 2025</t>
  </si>
  <si>
    <t>Anteproyecto remitido</t>
  </si>
  <si>
    <t>Deficiencias en la aplicación de los controles para cumplir con el envío oportuno de los reportes a las entidades correspondientes e
inoportunidad en los reportes.</t>
  </si>
  <si>
    <t>Fortalecer aplicación de controles reportando oportunamente informe a las entidades correspondientes</t>
  </si>
  <si>
    <t xml:space="preserve">Reportar semestralmente a  la Superintendencia Financiera los  informes de aportes realizados por las aseguradoras, a más tardar el 20 de julio y el 20 de enero. </t>
  </si>
  <si>
    <t>Reportes</t>
  </si>
  <si>
    <t xml:space="preserve"> Deficiencias en las actividades de control interno para el registro y clasificación de los usos presupuestales en la ejecución presupuestal de
gastos de la DNBC, lo que genera que la información no refleje la realidad
presupuestal de la entidad</t>
  </si>
  <si>
    <t>Generar control y seguimiento en los registros de los usos presupuestales</t>
  </si>
  <si>
    <t>Realizar cruces de informacion entre Presupuesto y Contabilidad para determinar los Usos Presupuestales que afecten las obligaciones.</t>
  </si>
  <si>
    <t xml:space="preserve">Registros SIIF </t>
  </si>
  <si>
    <t>Deficiencias de control y de la gestión adelantada por parte de la supervisión e interventoría, para el cumplimiento sobre el traslado de los recursos, conforme se encuentra establecido en la normatividad. Asimismo, denota debilidades en la ejecución de los Convenios 190 y 193 de 2021.</t>
  </si>
  <si>
    <t>Ajustar control respecto del cumplimiento de los traslados de rendimientos financieros</t>
  </si>
  <si>
    <t>Designar apoyo a la supervisión  en los convenios interadministrativos para la construcción en las estaciones de los cuerpos de bomberos</t>
  </si>
  <si>
    <t>Apoyo a la supervisión designados</t>
  </si>
  <si>
    <t>Fortalecer controles para el traslado de rendimientos financieros</t>
  </si>
  <si>
    <t>Remitir mensualmente oficios a los entes territoriales (cuerpo de bomberos) solicitando el traslado de los rendimientos financieros al igual que el  extracto bancario de soporte.</t>
  </si>
  <si>
    <t>Oficios remidorio y  remitidos</t>
  </si>
  <si>
    <t>Realizar el pago a los entes territoriales (cuerpo de bomberos)  que previamente han remitido traslado de rendimientos financieros.</t>
  </si>
  <si>
    <t>Reporte de la transferencia de rendimientos financieros como anexo a la solicitud de pago</t>
  </si>
  <si>
    <t>Deficiencias de interventoría y supervisión, en contravía de los estipulado en los artículos 83 y 84 de la Ley 1474 de 2011 y artículo 38 de la Ley 1952 de 2019 y
demás normas citadas</t>
  </si>
  <si>
    <t>Remitir comunicados a los contratistas e interventor</t>
  </si>
  <si>
    <t xml:space="preserve">Realizar oficios a los contratistas y al interventor para el cumplimiento de lo estipulado en los estudios y diseños </t>
  </si>
  <si>
    <t>Fallas  en la Gestión Efectiva de la Supervisión por parte de la Dirección Nacional de Bomberos, para velar por el cumplimiento del contrato de Obra y lo establecido en los Estudios y Diseños del Proyecto. Deficiencias en la ejecución de los convenios y contratos citados.</t>
  </si>
  <si>
    <t>Remitir comunicado a la Contraloría General de la República respecto del traslado del hallazgo</t>
  </si>
  <si>
    <t xml:space="preserve">Solicitar a la Contraloría General de la República dar traslado del hallazgo al Municipio Bello Antioquia, por ser de su competencia. </t>
  </si>
  <si>
    <t>Oficio de solicitud de traslado</t>
  </si>
  <si>
    <t>Fallas de DNBC, de interventoría y supervisión en la observancia y aplicación de las normas técnicas de construcción, en la ejecución del convenio para le construcción de la estación de bomberos, generando limitación
de seguridad al acceso a la población para acceso peatonal</t>
  </si>
  <si>
    <t>Deficiencias de la DNBC en seguimiento y control para la ejecución del proyecto e
inoportuna toma de acciones.</t>
  </si>
  <si>
    <t>Debilidades de control y deficiencias de la interventoría
y supervisión, en el seguimiento de la ejecución contractual, así como por la
inobservancia, entre otras, de las normas técnicas de construcción, relacionadas
con la accesibilidad al medio físico, que establecen los estándares que deben
seguir las entidades de la Administración Pública,</t>
  </si>
  <si>
    <t xml:space="preserve">Deficiencias en el ejercicio supervisor del Contrato 178 de 2021, por falta de gestión
en la ejecución, falta de planeación </t>
  </si>
  <si>
    <t>Fortalecer control respecto de modificaciones contractuales</t>
  </si>
  <si>
    <t>Actualizar manual de contratación incluyendo la obligatoriedad por parte del área solicitante de justificar la modificación técnica, jurídica y económicamente de los contratos y/o convenios</t>
  </si>
  <si>
    <t>Ajustar y parametrizar la base de datos donde se lleva el registro de entradas y salidas de inventario</t>
  </si>
  <si>
    <t>Base de datos parametrizada</t>
  </si>
  <si>
    <t>Gestión Administrativa-Gestión de Tecnología Informática</t>
  </si>
  <si>
    <t>Actualización del Manual de supervisión incluyendo formatos necesarios para el seguimiento de entrega de bienes y central de pagos</t>
  </si>
  <si>
    <t xml:space="preserve">Taller de socialización semestral del Manual de Supervisión </t>
  </si>
  <si>
    <t>Implementación de acciones de control en o relacionado con los bienes adquiridos y distribuidos</t>
  </si>
  <si>
    <t>Actualización de manuales, procedimientos, formatos y demás documentos que hagan parte de la adquisción de bienes y servicios</t>
  </si>
  <si>
    <t>2</t>
  </si>
  <si>
    <t>Aplicación de procedimientos donde se establezcan lineamientos y/o controles en relación a la consistencia de la información.</t>
  </si>
  <si>
    <t>Implementación de un sistema de ifnormación que consolide, administre y controles de bienes de la entidad</t>
  </si>
  <si>
    <t>Diseñar circular mediante la cual se establezcan fechas y requisitos para gestionar Vigencias Futuras por parte de la Entidad</t>
  </si>
  <si>
    <t>Circular remitida</t>
  </si>
  <si>
    <t>Realizar seguimiento a la circular vigencia futuras  y presentarlo al Comité de Contratación para la toma de decisiones</t>
  </si>
  <si>
    <t>Seguimiento realizado y socializado</t>
  </si>
  <si>
    <t>Hallazgo 15 de 2022: Construcción del acceso peatonal y de movilidad reducida, Convenio 193 del 2021 y Contrato de Obra COV-LP-092-2022, derivado del Convenio 193 de 2021 para la construcción de la estación de bomberos en el municipio de Coveñas Sucre.(A)(D)</t>
  </si>
  <si>
    <t>Hallazgo 17 de 2022: Construcción del acceso peatonal y de movilidad reducida, Convenio 190 del 2021 y Contrato de Obra 004 de 2022, para la construcción de la estación de bomberos en el municipio de La Argentina-Huila. (A)(D)</t>
  </si>
  <si>
    <t>Subdirección Administrativa y Financiera-Gestión Administrativa-Gestión Financiera</t>
  </si>
  <si>
    <t>Subdirección Administrativa y Financiera-Gestión de Tecnología Informática</t>
  </si>
  <si>
    <t>Dirección-Planeación Estratégica</t>
  </si>
  <si>
    <t xml:space="preserve">
Notificación</t>
  </si>
  <si>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r>
      <rPr>
        <b/>
        <u/>
        <sz val="11"/>
        <rFont val="Calibri"/>
        <family val="2"/>
        <scheme val="minor"/>
      </rPr>
      <t xml:space="preserve">.
Acción reformulada en el Plan de Mejoramiento suscrito el 26 de Diciembre de 2022; por cuanto, no fue Cerrado el Hallazgo por parte de la CGR  en la  Auditoría Financiera realizada a la vigencia 2021. </t>
    </r>
  </si>
  <si>
    <r>
      <rPr>
        <b/>
        <u/>
        <sz val="11"/>
        <color indexed="8"/>
        <rFont val="Calibri"/>
        <family val="2"/>
        <scheme val="minor"/>
      </rPr>
      <t>Hallazgo No 1 de 2018 Supervisión Contratos de Comodato</t>
    </r>
    <r>
      <rPr>
        <sz val="11"/>
        <color indexed="8"/>
        <rFont val="Calibri"/>
        <family val="2"/>
        <scheme val="minor"/>
      </rPr>
      <t xml:space="preserve"> Una vez evaluados los informes de visitas en las que se verificó la existencia de los bienes, la documentación disponible en la DNBC y en los cuerpos de bomberos, así como la desplegada en el RUNT, se evidencia incumplimiento de las labores de supervisión en cabeza de la DNBC
</t>
    </r>
    <r>
      <rPr>
        <b/>
        <u/>
        <sz val="11"/>
        <color rgb="FF000000"/>
        <rFont val="Calibri"/>
        <family val="2"/>
        <scheme val="minor"/>
      </rPr>
      <t xml:space="preserve">
Acción reformulada en el Plan de Mejoramiento suscrito el 26 de Diciembre de 2022; por cuanto, no fue Cerrado el Hallazgo por parte de la CGR  en la  Auditoría Financiera realizada a la vigencia 2021. </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</si>
  <si>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r>
      <rPr>
        <b/>
        <u/>
        <sz val="11"/>
        <rFont val="Calibri"/>
        <family val="2"/>
        <scheme val="minor"/>
      </rPr>
      <t xml:space="preserve">.
Acción reformulada en el Plan de Mejoramiento suscrito el 26 de Diciembre de 2022; por cuanto, no fue Cerrado el Hallazgo por parte de la CGR  en la  Auditoría Financiera realizada a la vigencia 2021. </t>
    </r>
  </si>
  <si>
    <r>
      <t>Hallazgo No 4 de 2018 Convenio 9677 06 1298 2013</t>
    </r>
    <r>
      <rPr>
        <sz val="11"/>
        <color indexed="8"/>
        <rFont val="Calibri"/>
        <family val="2"/>
        <scheme val="minor"/>
      </rPr>
      <t xml:space="preserve">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t>
    </r>
    <r>
      <rPr>
        <b/>
        <u/>
        <sz val="11"/>
        <color rgb="FF000000"/>
        <rFont val="Calibri"/>
        <family val="2"/>
        <scheme val="minor"/>
      </rPr>
      <t xml:space="preserve">Acción reformulada en el Plan de Mejoramiento suscrito el 26 de Diciembre de 2022; por cuanto, no fue Cerrado el Hallazgo por parte de la CGR  en la  Auditoría Financiera realizada a la vigencia 2021. </t>
    </r>
  </si>
  <si>
    <r>
      <t xml:space="preserve">Hallazgo 1 de 2022: Saldos por Conciliar de Operaciones Recíprocas. (A)(D) Se observan diferencias en el reporte de las operaciones recíprocas de la DNBC, respecto al saldo que reportaron algunas de las entidades con las cuales la DNBC tiene operaciones, por deficiencias en el proceso de conciliación.
</t>
    </r>
    <r>
      <rPr>
        <b/>
        <u/>
        <sz val="11"/>
        <color rgb="FF000000"/>
        <rFont val="Calibri"/>
        <family val="2"/>
        <scheme val="minor"/>
      </rPr>
      <t>Suscrito el 12 de enero de 2024</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</si>
  <si>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sz val="11"/>
        <color rgb="FF000000"/>
        <rFont val="Arial"/>
        <family val="2"/>
      </rPr>
      <t xml:space="preserve">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
</t>
    </r>
    <r>
      <rPr>
        <b/>
        <u/>
        <sz val="11"/>
        <color rgb="FF000000"/>
        <rFont val="Arial"/>
        <family val="2"/>
      </rPr>
      <t xml:space="preserve">
</t>
    </r>
  </si>
  <si>
    <r>
      <t xml:space="preserve">Hallazgo No. 11. Denuncia 2021. Administrativo-Disciplinario Implementación Sistema de Información Planificador de Recursos Empresariales  ERP Denuncia 2021-208386-82111-SE 
</t>
    </r>
    <r>
      <rPr>
        <sz val="11"/>
        <color indexed="8"/>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r>
      <rPr>
        <b/>
        <u/>
        <sz val="11"/>
        <color indexed="8"/>
        <rFont val="Arial"/>
        <family val="2"/>
      </rPr>
      <t xml:space="preserve">
Acción reemplanteada CGR vigencia 2022, plan de mejoramiento suscrito el 12 de enero de 2024</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</si>
  <si>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sz val="11"/>
        <color rgb="FF000000"/>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r>
      <rPr>
        <b/>
        <u/>
        <sz val="11"/>
        <color indexed="8"/>
        <rFont val="Arial"/>
        <family val="2"/>
      </rPr>
      <t xml:space="preserve">
</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</si>
  <si>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</si>
  <si>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02 de 2020.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</si>
  <si>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03 de 2020. Aplicación de controles gestión contractual Contratos 147, 173 y 218 de 2020. Administrativo con presunta incidencia disciplinaria.
</t>
    </r>
    <r>
      <rPr>
        <sz val="11"/>
        <color indexed="8"/>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</si>
  <si>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05 de 2020.  Contratos 174 y 219 de 2020. Administrativo.
</t>
    </r>
    <r>
      <rPr>
        <sz val="11"/>
        <color indexed="8"/>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t>
    </r>
    <r>
      <rPr>
        <b/>
        <u/>
        <sz val="11"/>
        <color indexed="8"/>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</si>
  <si>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06 de 2020. Aplicación de controles gestión contractual Contratos 217, 219, 228 y 229 de 2020. Administrativa con presunta incidencia disciplinaria
</t>
    </r>
    <r>
      <rPr>
        <sz val="11"/>
        <color indexed="8"/>
        <rFont val="Arial"/>
        <family val="2"/>
      </rPr>
      <t xml:space="preserve">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t>
    </r>
    <r>
      <rPr>
        <b/>
        <u/>
        <sz val="11"/>
        <color rgb="FF000000"/>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</si>
  <si>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07 de 2020. Liquidación de los Contratos 174,188, 189, 213, 217, 219, 228, 229, 173 y 218 de 2020. Administrativo.
</t>
    </r>
    <r>
      <rPr>
        <sz val="11"/>
        <color indexed="8"/>
        <rFont val="Arial"/>
        <family val="2"/>
      </rPr>
      <t xml:space="preserve">Los Contratos 174,188, 189, 213, 217, 219, 228, 229, 173 y 218 de 2020, no se liquidaron conforme a lo pactado en los contratos ni al Manual de Contratación
</t>
    </r>
    <r>
      <rPr>
        <b/>
        <u/>
        <sz val="11"/>
        <color rgb="FF000000"/>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</si>
  <si>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09 de 2020. Consistencia de la información Contratos 228 y 229 de 2020.
Administrativa.
</t>
    </r>
    <r>
      <rPr>
        <sz val="11"/>
        <color indexed="8"/>
        <rFont val="Arial"/>
        <family val="2"/>
      </rPr>
      <t>Falencias en la consistencia de la información, por la falta de designación del supervisor, documentos sin firmas, actas de salida de almacén con fecha anterior a la suscripción del contrato entre otras</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</si>
  <si>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Hallazgo No. 10 de 2020. Administración y entrega de bienes Contrato 218 de 2020. Administrativo.
</t>
    </r>
    <r>
      <rPr>
        <sz val="11"/>
        <color indexed="8"/>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r>
      <rPr>
        <b/>
        <u/>
        <sz val="11"/>
        <color indexed="8"/>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</si>
  <si>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Subdirección Administrativa y Financiera-Gestion Financiera</t>
  </si>
  <si>
    <t>Subdirección Estratégica y de Coordinación Bomberil-Fortalecimiento Bomberil</t>
  </si>
  <si>
    <t>Subdirección Administrativa y Financiera-Gestión Administrativa-Gestión Contractual</t>
  </si>
  <si>
    <t xml:space="preserve">Subdirección Administrativa y Financiera-Gestión Contractual </t>
  </si>
  <si>
    <t>Subdirección Administrativa y Financiera-Gestión Administrativa-Gestión de Tecnología Informática</t>
  </si>
  <si>
    <t>Subdirección Administrativa y Financiera-Gestion Administrativa</t>
  </si>
  <si>
    <t>Subdirección Administrativa y Financiera-Gestion Administrativa-Almacen</t>
  </si>
  <si>
    <t>Subdirección Administrativa y Financiera-Gestion Administrativa-Almacen-Gestion Financiera</t>
  </si>
  <si>
    <t>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t>
  </si>
  <si>
    <t>Hallazgo 2. Etapa Contractual forma de pago convenio de Asociación nro. 254 de 2020 suscrito entre U.A.E. Dirección Nacional de Bomberos DNBC y Cuerpo de Bomberos voluntarios de envigado CBVE. Administrativo (A) con Presunta incidencia Disciplinaria (D</t>
  </si>
  <si>
    <t>Hallazgo 6.Documentos y soportes de los expedientes contractuales del convenio de asociación 146 de 2021 , convenio de asociación 123 de 2021 y convenio de asociación 099 de 2022 suscritos. Administrativo (A) con Presunta Incidencia Disciplinaria (D)</t>
  </si>
  <si>
    <t>Hallazgo 3. Etapa Contractual y supervisión en el desembolso de los recursos y su ejecución en el convenio de asociación nro. 254 de 2020 suscrito entre U.A.E. Dirección Nacional de Bomberos DNBC y Cuerpo de Bomberos Voluntarios de Envigado CBVE. Administrativo con Connotación fiscal (F) y Presunta incidencia Disciplinaria (D) y Posible Penal (P)</t>
  </si>
  <si>
    <t>Hallazgo 4. Etapa Contractual aporte CBVE - Convenio de asociación nro. 254 de 2020 suscrito entre U.A.E. Dirección Nacional de Bomberos DNBC y Cuerpo de Bomberos Voluntarios de Envigado  CBVE. Administrativo(A) con presunta incidencia disciplinaria (D)</t>
  </si>
  <si>
    <t>Hallazgo 5. Ejecuación y Pagos del Convenio Interadministrativo 185 de 2021 suscrito con FONDECUN. Administrativo (A) para Indagación Preliminar (IP)</t>
  </si>
  <si>
    <t>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t>
  </si>
  <si>
    <r>
      <rPr>
        <b/>
        <u/>
        <sz val="11"/>
        <color indexed="8"/>
        <rFont val="Calibri"/>
        <family val="2"/>
        <scheme val="minor"/>
      </rPr>
      <t>Hallazgo 1 de 2022: Saldos por Conciliar de Operaciones Recíprocas. (A)(D)</t>
    </r>
    <r>
      <rPr>
        <sz val="11"/>
        <color indexed="8"/>
        <rFont val="Calibri"/>
        <family val="2"/>
        <scheme val="minor"/>
      </rPr>
      <t xml:space="preserve"> Se observan diferencias en el reporte de las operaciones recíprocas de la DNBC, respecto al saldo que reportaron algunas de las entidades con las cuales la DNBC tiene operaciones, por deficiencias en el proceso de conciliación.
</t>
    </r>
    <r>
      <rPr>
        <b/>
        <u/>
        <sz val="11"/>
        <color rgb="FF000000"/>
        <rFont val="Calibri"/>
        <family val="2"/>
        <scheme val="minor"/>
      </rPr>
      <t>Suscrito el 12 de enero de 2024</t>
    </r>
  </si>
  <si>
    <r>
      <rPr>
        <b/>
        <u/>
        <sz val="11"/>
        <color indexed="8"/>
        <rFont val="Calibri"/>
        <family val="2"/>
        <scheme val="minor"/>
      </rPr>
      <t>Hallazgo 2 de 2022: Sobrestimación cuenta contable de Inventarios. (A)</t>
    </r>
    <r>
      <rPr>
        <sz val="11"/>
        <color indexed="8"/>
        <rFont val="Calibri"/>
        <family val="2"/>
        <scheme val="minor"/>
      </rPr>
      <t xml:space="preserve">La DNBC compró y registró un desfibrilador en la cuenta de Inventarios; el cual corresponde a un bien de la entidad, para uso de la enfermería, generando una sobreestimación de la cuenta 151404001 Materiales médico – quirúrgicos. </t>
    </r>
  </si>
  <si>
    <r>
      <rPr>
        <b/>
        <u/>
        <sz val="11"/>
        <color indexed="8"/>
        <rFont val="Calibri"/>
        <family val="2"/>
        <scheme val="minor"/>
      </rPr>
      <t>Hallazgo 3 de 2022: Ingresos por contribuciones.(A)</t>
    </r>
    <r>
      <rPr>
        <sz val="11"/>
        <color indexed="8"/>
        <rFont val="Calibri"/>
        <family val="2"/>
        <scheme val="minor"/>
      </rPr>
      <t>. En la cuenta del ingreso por contribuciones con saldo a diciembre 2022 por $58.488.575.487, la DNBC imputó $788.155.163 a un NIT Genérico 999.999.999, que corresponden a transacciones que no relacionaron el tercero aportante.</t>
    </r>
  </si>
  <si>
    <r>
      <rPr>
        <b/>
        <u/>
        <sz val="11"/>
        <color indexed="8"/>
        <rFont val="Calibri"/>
        <family val="2"/>
        <scheme val="minor"/>
      </rPr>
      <t>Hallazgo 9 de 2022: Constitución de reservas presupuestales (A)(D)</t>
    </r>
    <r>
      <rPr>
        <sz val="11"/>
        <color indexed="8"/>
        <rFont val="Calibri"/>
        <family val="2"/>
        <scheme val="minor"/>
      </rPr>
      <t xml:space="preserve"> La DNBC suscribió los Contratos 250 y 251 de 2022 y la OC 101321, ejecución que no se realizó dentro de los términos establecido, conllevando a la constitución de rp cuya justificación no cumple con los requisitos de “caso fortuito y/o fuerza mayor”, lo que generó una sobreestimación de las rp en $ 4.904.094.502.</t>
    </r>
  </si>
  <si>
    <r>
      <rPr>
        <b/>
        <u/>
        <sz val="11"/>
        <color indexed="8"/>
        <rFont val="Calibri"/>
        <family val="2"/>
        <scheme val="minor"/>
      </rPr>
      <t>Hallazgo 10 de 2022: Pérdida de apropiación - Disponibilidad presupuestal para asumir compromisos. (A)(D)</t>
    </r>
    <r>
      <rPr>
        <sz val="11"/>
        <color indexed="8"/>
        <rFont val="Calibri"/>
        <family val="2"/>
        <scheme val="minor"/>
      </rPr>
      <t>La DNBC reportó 21 vacantes para el Proceso de Selección Entidades del Orden Nacional 2020-2, cuyo proceso se encontraba en ejecución en la vigencia 2022, sin embargo, no apropió ni comprometió los recursos necesarios para transferirlos a la CNSC...</t>
    </r>
  </si>
  <si>
    <r>
      <rPr>
        <b/>
        <u/>
        <sz val="11"/>
        <color indexed="8"/>
        <rFont val="Calibri"/>
        <family val="2"/>
        <scheme val="minor"/>
      </rPr>
      <t>Hallazgo 14 de 2022: Traslado de rendimientos financieros. (A) (D)</t>
    </r>
    <r>
      <rPr>
        <sz val="11"/>
        <color indexed="8"/>
        <rFont val="Calibri"/>
        <family val="2"/>
        <scheme val="minor"/>
      </rPr>
      <t xml:space="preserve"> Los rendimientos financieros generados por los recursos transferidos por la DNBC a los Municipios de La Argentina y Coveñas para el desarrollo de los Convenios 190 y 193 de 2021, respectivamente, no se reintegraron oportunamente a la DGC y del Tesoro Nacional</t>
    </r>
  </si>
  <si>
    <r>
      <rPr>
        <b/>
        <u/>
        <sz val="11"/>
        <color indexed="8"/>
        <rFont val="Calibri"/>
        <family val="2"/>
        <scheme val="minor"/>
      </rPr>
      <t>Hallazgo 18 de 2022: Construcción del acceso peatonal y de movilidad reducida, Convenio 192 del 2021 y Contrato de Obra 1008-COP-001-2022, para la construcción de la estación de bomberos en el municipio de Guarne Antioquia. Administrativa (A) con presunta Incidencia disciplinaria (D)</t>
    </r>
    <r>
      <rPr>
        <sz val="11"/>
        <color indexed="8"/>
        <rFont val="Calibri"/>
        <family val="2"/>
        <scheme val="minor"/>
      </rPr>
      <t>.En los estudios y diseños iniciales y definitivos no se contempló el acceso peatonal</t>
    </r>
  </si>
  <si>
    <r>
      <rPr>
        <b/>
        <u/>
        <sz val="11"/>
        <color indexed="8"/>
        <rFont val="Calibri"/>
        <family val="2"/>
        <scheme val="minor"/>
      </rPr>
      <t>Hallazgo 19 de 2022: Construcción del acceso peatonal y de movilidad reducida, Convenio 175 del 2021 y Contrato de Obra 135 de 2022, para la construcción de la estación de bomberos en el municipio de Mitú Vaupés. Administrativa (A) con presunta Incidencia disciplinaria (D)</t>
    </r>
    <r>
      <rPr>
        <sz val="11"/>
        <color indexed="8"/>
        <rFont val="Calibri"/>
        <family val="2"/>
        <scheme val="minor"/>
      </rPr>
      <t>..En los estudios y diseños iniciales y definitivos no se contempló el acceso peatonal</t>
    </r>
  </si>
  <si>
    <r>
      <rPr>
        <b/>
        <u/>
        <sz val="11"/>
        <color indexed="8"/>
        <rFont val="Calibri"/>
        <family val="2"/>
        <scheme val="minor"/>
      </rPr>
      <t>Hallazgo 20 de 2022: Modificaciones del Contrato 178 de 2021. (A) (D)</t>
    </r>
    <r>
      <rPr>
        <sz val="11"/>
        <color indexed="8"/>
        <rFont val="Calibri"/>
        <family val="2"/>
        <scheme val="minor"/>
      </rPr>
      <t>. Se observan deficiencias en la planeación y ejecución que conllevaron a que se realizaran (8) modificaciones contractuales, donde se prorroga tanto en tiempo de ejecución como en valor…</t>
    </r>
  </si>
  <si>
    <r>
      <rPr>
        <b/>
        <u/>
        <sz val="11"/>
        <color indexed="8"/>
        <rFont val="Calibri"/>
        <family val="2"/>
        <scheme val="minor"/>
      </rPr>
      <t>Hallazgo 4 de 2022: Conciliación de bienes ente almacén y contabilidad (A)</t>
    </r>
    <r>
      <rPr>
        <sz val="11"/>
        <color indexed="8"/>
        <rFont val="Calibri"/>
        <family val="2"/>
        <scheme val="minor"/>
      </rPr>
      <t xml:space="preserve"> En la vigencia 2022 la DNBC realizó reclasificaciones desde la cuenta y a la cuenta 165511001 Herramientas y accesorios. Verificada estas operaciones se evidenció que existe una diferencia entre la conciliación con almacén y lo reportado por contabilidad en el SIIF por $4.229.091.080.</t>
    </r>
  </si>
  <si>
    <r>
      <rPr>
        <b/>
        <u/>
        <sz val="11"/>
        <color indexed="8"/>
        <rFont val="Calibri"/>
        <family val="2"/>
        <scheme val="minor"/>
      </rPr>
      <t xml:space="preserve">Hallazgo 5 de 2022: Saldo de la cuenta 190801 en administración a 31 de diciembre de 2022 frente al Reporte Auxiliar Detallado Por PCI de SIIF(A) </t>
    </r>
    <r>
      <rPr>
        <sz val="11"/>
        <color indexed="8"/>
        <rFont val="Calibri"/>
        <family val="2"/>
        <scheme val="minor"/>
      </rPr>
      <t>Se presenta una diferencia entre el saldo de la cuenta 190801 En Admon en los EF del 2022 y el Reporte Auxiliar Detallado Por PCI de SIIF; por valor de $148.658.985 correspondiente al tercero Fondo de Desarrollo de Proyectos de Cundinamarca.</t>
    </r>
  </si>
  <si>
    <r>
      <rPr>
        <b/>
        <u/>
        <sz val="11"/>
        <color indexed="8"/>
        <rFont val="Calibri"/>
        <family val="2"/>
        <scheme val="minor"/>
      </rPr>
      <t>Hallazgo 5 de 2022: Saldo de la cuenta 190801 en administración a 31 de diciembre de 2022 frente al Reporte Auxiliar Detallado Por PCI de SIIF(A)</t>
    </r>
    <r>
      <rPr>
        <sz val="11"/>
        <color indexed="8"/>
        <rFont val="Calibri"/>
        <family val="2"/>
        <scheme val="minor"/>
      </rPr>
      <t xml:space="preserve"> Se presenta una diferencia entre el saldo de la cuenta 190801 En Admon en los EF del 2022 y el Reporte Auxiliar Detallado Por PCI de SIIF; por valor de $148.658.985 correspondiente al tercero Fondo de Desarrollo de Proyectos de Cundinamarca.</t>
    </r>
  </si>
  <si>
    <r>
      <rPr>
        <b/>
        <u/>
        <sz val="11"/>
        <color indexed="8"/>
        <rFont val="Calibri"/>
        <family val="2"/>
        <scheme val="minor"/>
      </rPr>
      <t xml:space="preserve">Hallazgo 6 de 2022: Diferencia de fecha entre el registro de la obligación presupuestal y la reclasificación del primer pago del Contrato 088-2022. (A) </t>
    </r>
    <r>
      <rPr>
        <sz val="11"/>
        <color indexed="8"/>
        <rFont val="Calibri"/>
        <family val="2"/>
        <scheme val="minor"/>
      </rPr>
      <t>Incoherencia cronológica frente a las fechas del registro y reclasificación el primer pago del Contrato 088-2022.</t>
    </r>
  </si>
  <si>
    <r>
      <rPr>
        <b/>
        <sz val="11"/>
        <color indexed="8"/>
        <rFont val="Calibri"/>
        <family val="2"/>
        <scheme val="minor"/>
      </rPr>
      <t>Hallazgo 7 de 2022: Incertidumbre en cuenta contable de Activos Intangibles - Software (A)</t>
    </r>
    <r>
      <rPr>
        <sz val="11"/>
        <color indexed="8"/>
        <rFont val="Calibri"/>
        <family val="2"/>
        <scheme val="minor"/>
      </rPr>
      <t xml:space="preserve"> La DNBC adquirió un Software para la liquidación de nómina, al cierre de la vigencia 2022, este software se encuentra totalmente depreciado y está activo en los libros contables.</t>
    </r>
  </si>
  <si>
    <r>
      <rPr>
        <b/>
        <u/>
        <sz val="11"/>
        <color indexed="8"/>
        <rFont val="Calibri"/>
        <family val="2"/>
        <scheme val="minor"/>
      </rPr>
      <t xml:space="preserve">Hallazgo 8 de 2022: Revelaciones- Notas a los Estados Financieros. (A) </t>
    </r>
    <r>
      <rPr>
        <sz val="11"/>
        <color indexed="8"/>
        <rFont val="Calibri"/>
        <family val="2"/>
        <scheme val="minor"/>
      </rPr>
      <t>Debilidades en las revelaciones de las Notas explicativas de los estados financieros.</t>
    </r>
  </si>
  <si>
    <r>
      <rPr>
        <b/>
        <u/>
        <sz val="11"/>
        <color indexed="8"/>
        <rFont val="Calibri"/>
        <family val="2"/>
        <scheme val="minor"/>
      </rPr>
      <t>Hallazgo 11 de 2022:Remisión de anteproyecto de presupuesto. Administrativa (A)</t>
    </r>
    <r>
      <rPr>
        <sz val="11"/>
        <color indexed="8"/>
        <rFont val="Calibri"/>
        <family val="2"/>
        <scheme val="minor"/>
      </rPr>
      <t xml:space="preserve"> La DNBC no remitió el anteproyecto de presupuesto al Ministerio de Hacienda y Crédito Público oportunamente, conforme lo establece el artículo 2.8.1.3.1 del Decreto 1068 de 2015 y la Circular Externa 003 del Ministerio de Hacienda y Crédito Público.</t>
    </r>
  </si>
  <si>
    <r>
      <rPr>
        <b/>
        <u/>
        <sz val="11"/>
        <color indexed="8"/>
        <rFont val="Calibri"/>
        <family val="2"/>
        <scheme val="minor"/>
      </rPr>
      <t xml:space="preserve">Hallazgo 12 de 2022: Remisión de informes de aportes Superintendencia Financiera. Administrativa (A) </t>
    </r>
    <r>
      <rPr>
        <sz val="11"/>
        <color indexed="8"/>
        <rFont val="Calibri"/>
        <family val="2"/>
        <scheme val="minor"/>
      </rPr>
      <t>La DNBC no remitió oportunamente los informes de aportes realizados por las aseguradoras a la Superintendencia Financiera, conforme lo establece el Artículo 10 del Decreto 527 de 2013.</t>
    </r>
  </si>
  <si>
    <r>
      <rPr>
        <b/>
        <u/>
        <sz val="11"/>
        <color indexed="8"/>
        <rFont val="Calibri"/>
        <family val="2"/>
        <scheme val="minor"/>
      </rPr>
      <t>Hallazgo 13 de 2022: Registro Usos Presupuestales. Administrativa (A) con presunta incidencia disciplinaria (D).</t>
    </r>
    <r>
      <rPr>
        <sz val="11"/>
        <color indexed="8"/>
        <rFont val="Calibri"/>
        <family val="2"/>
        <scheme val="minor"/>
      </rPr>
      <t xml:space="preserve"> La DNBC apropió y comprometió recursos en el rubro de funcionamiento A-02-02-02-005-004 - SERVICIOS DE CONSTRUCCIÓN, para atender compromisos relacionados con el proyecto de inversión “Fortalecimiento de los Cuerpos de Bomberos, Nacional” por $ 148.658.985.</t>
    </r>
  </si>
  <si>
    <r>
      <rPr>
        <b/>
        <u/>
        <sz val="11"/>
        <color indexed="8"/>
        <rFont val="Calibri"/>
        <family val="2"/>
        <scheme val="minor"/>
      </rPr>
      <t>Hallazgo 16 de 2022: Convenio 186 -2021 y Contrato de Obra Pública 1244 -2023 derivado del Convenio 186 de 2021, Diseños e Ítems no Previstos (A)(D</t>
    </r>
    <r>
      <rPr>
        <sz val="11"/>
        <color indexed="8"/>
        <rFont val="Calibri"/>
        <family val="2"/>
        <scheme val="minor"/>
      </rPr>
      <t xml:space="preserve">) Dentro del objeto contractual del Contrato de Obra 1244 de 2023, derivado del Convenio Interadministrativo 186 de 2021, suscrito por un valor inicial de $1.287.268.964, y adicionado en $298.329.917 mediante Otrosí 1 del 4/10/20231
</t>
    </r>
  </si>
  <si>
    <t xml:space="preserve">
48</t>
  </si>
  <si>
    <r>
      <rPr>
        <b/>
        <u/>
        <sz val="11"/>
        <color theme="1"/>
        <rFont val="Arial"/>
        <family val="2"/>
      </rPr>
      <t xml:space="preserve">Hallazgo 1 de 2024 Incumplimiento de tiempos de publicación en plataforma de SECOP ll </t>
    </r>
    <r>
      <rPr>
        <b/>
        <sz val="11"/>
        <color theme="1"/>
        <rFont val="Arial"/>
        <family val="2"/>
      </rPr>
      <t xml:space="preserve">  </t>
    </r>
    <r>
      <rPr>
        <sz val="11"/>
        <color theme="1"/>
        <rFont val="Arial"/>
        <family val="2"/>
      </rPr>
      <t>Se evidenció publicación inoportuna y/o falta de publicación de documentos derivados de la actividad contractual de los siguientes contratos  No 010, 011, 012, 013, 014, 015, 016, 017, 018, 020, 021, 022, 023, 024, 025, 026, 027, 028 y 029 del 2023</t>
    </r>
    <r>
      <rPr>
        <b/>
        <sz val="11"/>
        <color rgb="FF000000"/>
        <rFont val="Arial"/>
        <family val="2"/>
      </rPr>
      <t/>
    </r>
  </si>
  <si>
    <t>1. Deficiencias por parte de la supervisión a la publicación de contratos de comodato.
2. Falta de un procedimiento estandarizado para la publicación de contratos. 
3. Falta de control en los tiempos de publicación.</t>
  </si>
  <si>
    <t>Diseñar e implementar  mecanismos de control y seguimiento para los tiempos de publicación de contratos en SECOP II, que combine herramientas  y capacitaciones al personal responsable</t>
  </si>
  <si>
    <t>Realizar la publicación de los siguientes contratos No 010, 011, 012, 013, 014, 015, 016, 017, 018, 020, 021, 022, 023, 024, 025, 026, 027, 028 y 029 del 2023</t>
  </si>
  <si>
    <t xml:space="preserve">Publicaciones realizadas </t>
  </si>
  <si>
    <r>
      <rPr>
        <b/>
        <u/>
        <sz val="11"/>
        <color theme="1"/>
        <rFont val="Arial"/>
        <family val="2"/>
      </rPr>
      <t xml:space="preserve">Hallazgo 1 de 2024 Incumplimiento de tiempos de publicación en plataforma de SECOP ll </t>
    </r>
    <r>
      <rPr>
        <b/>
        <sz val="11"/>
        <color theme="1"/>
        <rFont val="Arial"/>
        <family val="2"/>
      </rPr>
      <t xml:space="preserve">  </t>
    </r>
    <r>
      <rPr>
        <sz val="11"/>
        <color theme="1"/>
        <rFont val="Arial"/>
        <family val="2"/>
      </rPr>
      <t>Se evidenció publicación inoportuna y/o falta de publicación de documentos derivados de la actividad contractual de los siguientes contratos  No 010, 011, 012, 013, 014, 015, 016, 017, 018, 020, 021, 022, 023, 024, 025, 026, 027, 028 y 029 del 2024</t>
    </r>
    <r>
      <rPr>
        <b/>
        <sz val="11"/>
        <color theme="1"/>
        <rFont val="Arial"/>
        <family val="2"/>
      </rPr>
      <t xml:space="preserve"> </t>
    </r>
  </si>
  <si>
    <t>Establecer un cronograma mensual  de seguimiento para la publicación de documentos, designando un responsable que revise periódicamente los plazos y realice reportes semanales sobre el estado de cumplimiento.</t>
  </si>
  <si>
    <r>
      <t xml:space="preserve">Cronograma </t>
    </r>
    <r>
      <rPr>
        <b/>
        <sz val="11"/>
        <color theme="1"/>
        <rFont val="Arial"/>
        <family val="2"/>
      </rPr>
      <t>mensual</t>
    </r>
    <r>
      <rPr>
        <sz val="11"/>
        <color theme="1"/>
        <rFont val="Arial"/>
        <family val="2"/>
      </rPr>
      <t xml:space="preserve"> con sus respectivos reportes de cumplimiento </t>
    </r>
  </si>
  <si>
    <t>Revisar y actualizar las políticas y procedimientos internos establecidos en el Manual de Contratación  y procedimiento de Gestión Contractual relacionados con la contratación y publicación de documentos en las plataformas, para asegurarse de que estén alineadas con la normativa vigente. Además, establecer un protocolo claro para los casos excepcionales o imprevistos.</t>
  </si>
  <si>
    <t>Politicas y procedimientos internos actualizados</t>
  </si>
  <si>
    <t>Asignar a una persona o equipo específico con la responsabilidad exclusiva de gestionar y supervisar todas las publicaciones en SECOP II y otras plataformas relacionadas. Esta persona se encargará de asegurar que todos los contratos y documentos derivados sean publicados de manera oportuna y cumpliendo con los requisitos legales y emitirá el respectivo informe de seguimiento mensualmente.</t>
  </si>
  <si>
    <t>Persona o equipo asignado que verifique el estado de las publicaciones en el SECOP ll e informe de seguimiento de publicación</t>
  </si>
  <si>
    <t>Gestión de Asuntos Disciplinarios</t>
  </si>
  <si>
    <r>
      <t xml:space="preserve">Hallazgo 2 de 2024 inadecuado procedimiento de supervisión de los contratos de comodato en la dirección
</t>
    </r>
    <r>
      <rPr>
        <sz val="11"/>
        <color theme="1"/>
        <rFont val="Arial"/>
        <family val="2"/>
      </rPr>
      <t>Los siguientes contratos 12,15,16,17,18,19,20,21,22,23,24,25,26,27 y 28 del 2024, se identificó que fueron entregaron las respectivas  camionetas tipo cisterna sin las respectivas suscripciones y firmas de minutas</t>
    </r>
    <r>
      <rPr>
        <b/>
        <u/>
        <sz val="11"/>
        <color theme="1"/>
        <rFont val="Arial"/>
        <family val="2"/>
      </rPr>
      <t xml:space="preserve">
</t>
    </r>
  </si>
  <si>
    <t>1. No se realizó un seguimiento efectivo en la verificacioón de entregas en el SECOP II
2.  Falta de congruencia en la relación de la firma del ordenador del gasto con lo que se registra en el SECOP II 
3. Inadecuada supervisión de documentos y revisiones de comodato precario</t>
  </si>
  <si>
    <t>Implementar un sistema de control y supervisión para la gestión contractual, que verifique contratos, regularice pendientes en SECOP II, realice revisiones periódicas, inicie procesos disciplinarios, y capacite al personal en normativas y buenas prácticas</t>
  </si>
  <si>
    <t>Solicitar de inmediato a las partes involucradas que suscriban formalmente los contratos de comodato pendientes en la plataforma SECOP II, y actualizar la documentación correspondiente para regularizar la situación contractual antes de continuar con la operación de los bienes entregados de los contratos  12,15,16,17,18,19,20,21,22,23,24,25,26,27 y 28 del 2024.</t>
  </si>
  <si>
    <t>Número de contratos suscritos y formalizados</t>
  </si>
  <si>
    <t>Actualizar el  Manual de Contratación  y procedimiento de Gestión Contractual donde  incluya la verificación exhaustiva del perfeccionamiento del contrato antes de la entrega de los bienes. Este proceso debe incluir la validación formal en la plataforma SECOP II para asegurarse de que todas las partes han aceptado y suscrito los contratos.</t>
  </si>
  <si>
    <t>Actualizar el manual de supervisión donde se  incluya revisiones periódicas de los contratos de comodato, asegurando que se cumplan todos los requisitos y protocolos establecidos, así como la formación del personal encargado en normativas y buenas prácticas de gestión contractual</t>
  </si>
  <si>
    <t xml:space="preserve">Actualización del manual de supervisión  y capacitaciones </t>
  </si>
  <si>
    <t>HALLAZGO 1. REGISTRO CONTABLE RESERVAS PRESUPUESTALES
INDUCIDAS POR FALTA DE PAC. ADMINISTRATIVO CON PRESUNTA
INCIDENCIA DISCIPLINARIA. (A-D).</t>
  </si>
  <si>
    <t>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t>
  </si>
  <si>
    <t xml:space="preserve">Actualizar la Politica Contable en el Capitulo de CONSTITUCION DE RESERVAS PRESUPUESTALES. </t>
  </si>
  <si>
    <t>Incorporar en las Politicas Contables los procedimientos establecidos en el instructivo 001 de 2023 emitido por la CGN.</t>
  </si>
  <si>
    <t>Política contable actualizada</t>
  </si>
  <si>
    <t>Gestor Financiera</t>
  </si>
  <si>
    <t>Revelar en las Notas a los EstadosFinancieros, las Reservas Presupuestales  constituidas por PAC, informado las razones de no afectacion del gasto en el 2023.</t>
  </si>
  <si>
    <t>Revelación en notas a los estados financieros</t>
  </si>
  <si>
    <t>Revelar en las Notas a los EstadosFinancieros, el rezago presupuestal  constituido para cada vigencia detallando la justificación del mismo</t>
  </si>
  <si>
    <t xml:space="preserve">Fortalecimiento de cotroles en la contabilización de los hechos económicos, producto de las reservas presupuestales constituidas.
</t>
  </si>
  <si>
    <t>Actualizar el formato FO-GF-03-01 Justificacion para constituir Reservas Presupuestales incluyendo casillas que indiquen Faltante de PAC y Caso fortuito o fuerza mayor</t>
  </si>
  <si>
    <t>Formato FO-GF-03-01 Actualizado</t>
  </si>
  <si>
    <t>Determinar la relevancia disciplinaria de los hallazgos remitidos al Proceso de Gestión de asuntos disciplinarios</t>
  </si>
  <si>
    <t>Trasladar al proceso de Gestión de asuntos disciplinarios de la DNBC el informe de auditoria de la CGR para que se determine la procedencia o no de acción disciplinaria, por ser de su competencia de acuerdo con el manual de funciones.</t>
  </si>
  <si>
    <t>Oficio remisorio de informe de auditoria</t>
  </si>
  <si>
    <t>HALLAZGO 2. SALDOS CONTABLES DE LA PROPIEDAD PLANTA Y EQUIPO.
ADMINISTRATIVO CON PRESUNTA INCIDENCIA DISCIPLINARIA. (A-D).</t>
  </si>
  <si>
    <t>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t>
  </si>
  <si>
    <t xml:space="preserve">Fortalecimiento de controles y procedimientos en el manejo de la propiedad planta y equipo de la entidad por parte del proceso de Gestión administrativa para registrar en los estados financieros la realidad de los hechos económicos
</t>
  </si>
  <si>
    <t xml:space="preserve">Actualización y socialización del Manual de Gestión de Bienes de la entidad Resolución 0381 de 2015 , Procedimiento Gestión de Bienes PC-AD-PGD-01-UV5 y formatos asociados </t>
  </si>
  <si>
    <t>Documentos actualizados y socializados</t>
  </si>
  <si>
    <t>Gestor Administrativo/ Responsable almacén</t>
  </si>
  <si>
    <t>Actualización de los saldos contables de la propiedad, planta y equipo (PPE) mediante un 'ajuste por situación financiera', basado en la información real de inventarios físicos (ingresos y salidas) reportados por almacén y presentados al Comité de Manejo de Bienes y Sostenibilidad Contable, con el objetivo de reflejar el saldo real de la PPE conforme al resultado del inventario físico</t>
  </si>
  <si>
    <t>Actualización saldos contables de propiedad planta y equipos</t>
  </si>
  <si>
    <t>Profesional con perfil contable</t>
  </si>
  <si>
    <t>Realizar un inventario físico, registrando los ingresos y salidas de los bienes, el cual será  reportado al Proceso de Gestión Financiera para la generasción del Ajuste por Situación Financiera</t>
  </si>
  <si>
    <t>Actualización trimestral del inventario de bienes en servicio y en bodega previo a la transmisión de los EEFF a la Contaduría</t>
  </si>
  <si>
    <t>Inventario actualizado de bienes en servicio y en bodega</t>
  </si>
  <si>
    <t>Implementación de una base de datos para el registro y control de la propiedad planta y equipo, que contenga toda la información necesaria (nombre, codigo, ubicación, registro, costo historico, depreciacion entre otros)</t>
  </si>
  <si>
    <t>Base de datos implementada</t>
  </si>
  <si>
    <t>Seguimiento y actualización de la base de datos de registro y control de la propiedad planta y equipo .</t>
  </si>
  <si>
    <t>Informes de seguimiento mensual</t>
  </si>
  <si>
    <t>HALLAZGO 3. INFORMACIÓN CUALITATIVA Y CUANTITATIVA REVELADA EN
LAS NOTAS A LOS ESTADOS FINANCIEROS DE LA DNBC A 31 DE
DICIEMBRE DE 2023. ADMINISTRATIVO CON PRESUNTA INCIDENCIA
DISCIPLINARIA. (A-D).</t>
  </si>
  <si>
    <t>Las deficiencias en la revelación de información cualitativa y cuantitativa en las notas contables se deben al incumplimiento de los requerimientos del Marco Normativo Contable, las normas de reconocimiento, medición, revelación y presentación de hechos económicos para entidades de gobierno, la Resolución 038 de 2024 y fallas en el control interno contable al cierre de la vigencia 2023.</t>
  </si>
  <si>
    <t xml:space="preserve">Fortalecer la calidad y transparencia de la información cualitativa y cuantitativa en la elaboración de las notas a los estados financieros en cumplimiento a lo establecido en el marco normativo contable.
</t>
  </si>
  <si>
    <t>Complementar la información revelada en las notas a los estados financieros ajustando la presentación y clasificación  de los elementos contables, en cumplimiento a lo establecidos en la Resolución 038 de 2024 y demas lineamientos establecidos por la Contaduría General de la Nación</t>
  </si>
  <si>
    <t>Notas a los estados financieros ajustados</t>
  </si>
  <si>
    <t>Revisión  de las notas a los estados financieros por parte del Coordinador del grupo de trabajo de Gestión Financiera</t>
  </si>
  <si>
    <t xml:space="preserve">Acta de revisión de  las Notas a los estados financieros </t>
  </si>
  <si>
    <t>Coordinador grupo de trabajo Gestión Financiera</t>
  </si>
  <si>
    <t>HALLAZGO 4. ADQUISICIÓN DE COMPRESORES DE AIRE RESPIRABLE
PARA RECARGAR CILINDROS (BOTELLAS) DE EQUIPOS SCBA DE
CONFORMIDAD CON LAS ESPECIFICACIONES TÉCNICAS ESTABLECIDAS
POR LA DNBC, EN EL MARCO DEL PROYECTO DE “FORTALECIMIENTO DE
LOS CUERPOS DE BOMBEROS DEL PAÍS”. ADMINISTRATIVO CON
PRESUNTA INCIDENCIA DISCIPLINARIA Y PARA INDAGACIÒN PRELIMINAR</t>
  </si>
  <si>
    <t>Se identifican debilidades en la gestión de la Dirección Nacional de Bomberos de Colombia (DNBC) debido a demoras en la entrega y puesta en funcionamiento de los seis (6) Compresores de Aire Respirable destinados a los Cuerpos de Bomberos beneficiarios, pese a la necesidad de contratación evidenciada en el estudio previo y el análisis de necesidades realizado por la DNBC.</t>
  </si>
  <si>
    <t xml:space="preserve">Fortalecer el Proceso de gestión para la entrega de bienes asignados a los Cuerpos de Bomberos del País con recursos del Fondo Nacional de Bomberos
</t>
  </si>
  <si>
    <t>Formular procedimiento para la asignación  y reasignación de fortalecimiento (bienes) a entregar a los Cuerpos de Bomberos del País con recursos del Fondo Nacional de Bomberos</t>
  </si>
  <si>
    <t>Procedimiento Formulado</t>
  </si>
  <si>
    <t>Gestor Fortalecimiento Bomberil y Subdirector Estratégico</t>
  </si>
  <si>
    <t>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t>
  </si>
  <si>
    <t>Propuesta presentada a Junta Nacional de Bomberos</t>
  </si>
  <si>
    <t xml:space="preserve">Subdirector Estratégico </t>
  </si>
  <si>
    <t>Asignación y entrega inmediata de los Compresores de Aire Respirable</t>
  </si>
  <si>
    <t xml:space="preserve">Actas de entrega </t>
  </si>
  <si>
    <t>HALLAZGO 5. ADQUISICIÓN DE HERRAMIENTAS ESPECIALIZADAS DE
RESCATE VEHICULAR EN EL MARCO DEL PROYECTO DE
“FORTALECIMIENTO DE LOS CUERPOS DE BOMBEROS DEL PAÍS”.
ADMINISTRATIVO CON PRESUNTA INCIDENCIA DISCIPLINARIA Y PARA
INDAGACIÒN PRELIMINAR (A-D-IP).</t>
  </si>
  <si>
    <t>Se identifican debilidades en la gestión de la Dirección Nacional de Bomberos de Colombia (DNBC) debido a demoras en la entrega y puesta en funcionamiento de los tres (3) kits de rescate vehicular destinados a los Cuerpos de Bomberos beneficiarios, pese a la necesidad de contratación evidenciada en el estudio previo y el análisis de necesidades realizado por la DNBC.</t>
  </si>
  <si>
    <t>Asignación y entrega inmediata de los kits de Rescate Vehicular</t>
  </si>
  <si>
    <t>HALLAZGO 6. ATRASO EN LA ENTREGA DE LA ESTACIÓN DE BOMBEROS
EN EL MUNICIPIO DE CARTAGENA DEL CHAIRÁ (CAQUETÁ) CONVENIO
INTERADMINISTRATIVO NO. 188 DE 2021. ADMINISTRATIVO CON PRESUNTA
INCIDENCIA DISCIPLINARIA (A-D).</t>
  </si>
  <si>
    <t xml:space="preserve">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
</t>
  </si>
  <si>
    <t xml:space="preserve">Fortalecer los mecanismos de planeación, supervisión y seguimiento de contratos relacionados con la construcción de estaciones de bomberos a través de la implementación de un sistema de control integral para mitigar riesgos y garantizar el cumplimiento de los tiempos de ejecución
</t>
  </si>
  <si>
    <t>Entrega de la estación de bomberos de Cartagena del Chairá al Cuerpo de Bomberos del municipio</t>
  </si>
  <si>
    <t>Entrega de estacion de bomberos al Cuerpo de Bomberos del municipio</t>
  </si>
  <si>
    <t>Subdirección Estratégica / Fortalecimiento Bomberil-Insfraestrutra</t>
  </si>
  <si>
    <t>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t>
  </si>
  <si>
    <t>Implementar reuniones de seguimiento financiero, técnico y jurídico con periodicidad trimestral que permita identificar posibles incidencias que afecten la ejecución de los contratos o convenios relacionados con los proyectos de construcción de estaciones de bomberos suscritos por la entidad</t>
  </si>
  <si>
    <t>Actas de reuniones de seguimiento trimestral</t>
  </si>
  <si>
    <t>Ajustar las minutas de los nuevos procesos contractuales con herramientas juridicas que permitan mayor control sobre la ejecución de los contratos derivados relacionados con la construcción de estaciones de bomberos</t>
  </si>
  <si>
    <t>Minutas actualizadas</t>
  </si>
  <si>
    <t>Gestor contratación</t>
  </si>
  <si>
    <t xml:space="preserve">HALLAZGO 7. BAJA EJECUCIÓN DEL PRESUPUESTO DE LA DNBC.
ADMINISTRATIVO. (A).
</t>
  </si>
  <si>
    <t>Lo descrito, se generó por deficiencias administrativas y de seguimiento y control de los procedimientos de la Entidad para la oportuna ejecución presupuestal, así como a deficiencias en la gestión eficiente de los recursos asignados a los proyectos de inversión.</t>
  </si>
  <si>
    <t>Generar acciones de monitoreo y control que permitan gestionar oportuna, eficiente  y adecuadamente los recursos asignados a la entidad,</t>
  </si>
  <si>
    <t>Seguimiento mensual a la ejecución presupuestal informando al Comité Directivo los procesos con bajos indicadores en su ejecución, generando alertas para la toma de desiciones de la alta dirección.</t>
  </si>
  <si>
    <t xml:space="preserve">Informe acumulado de los gastos de funcionamiento e inversión </t>
  </si>
  <si>
    <t>Coordinador financiero</t>
  </si>
  <si>
    <t>Seguimiento mensual al PAA informando el avance y cumplimiento en su ejecución, generando alertas para la toma de desiciones de la alta dirección.</t>
  </si>
  <si>
    <t>Acta de comité de contratación con seguimiento al PAA</t>
  </si>
  <si>
    <t>Seuimiento mensual en la plataforma PIIP de los recursos de Inversión.</t>
  </si>
  <si>
    <t>Reportes mensuales realizados en la plataformaPIIP del DNP</t>
  </si>
  <si>
    <t>Fortalecimiento Bomberil y Planeación</t>
  </si>
  <si>
    <t xml:space="preserve">HALLAZGO 8. ACTUALIZACIÓN DEL PLAN ANUAL DE ADQUISICIONES
CONTRATO INTERADMINISTRATIVO NO. 178 DE 2021. ADMINISTRATIVO CON
PRESUNTA INCIDENCIA DISCIPLINARIA. (A-D)
</t>
  </si>
  <si>
    <t>Se identifican debilidades en las gestiones de la Dirección Nacional de Bomberos, ya que no se actualizó el Plan Anual de Adquisiciones (PAA) respecto al cambio de modalidad para la selección de los 'Servicios de interventoría' que deben ejercer el seguimiento técnico, financiero y jurídico de los contratos de obra para la construcción de estaciones de bomberos.</t>
  </si>
  <si>
    <t>Implementar un sistema de gestión integral para la planeación y actualización del PAA que garantice la alineación entre los procesos de Planeaciónn, ejecución contractual y modificaciones necesarias, cumpliendo con la normativa vigente y evitando inconsistencias administrativas</t>
  </si>
  <si>
    <t>Seguimiento mensual al PAA en reunón del Comité de Contratación informando el avance y cumplimiento en su ejecución</t>
  </si>
  <si>
    <t xml:space="preserve">Modificar el PAA cuando se detecte alguna justificación de cambio de modalidad de contratación o aspecto derivado que requiera su actualización </t>
  </si>
  <si>
    <t xml:space="preserve">PAA modificado y cargado en SECOP </t>
  </si>
  <si>
    <t xml:space="preserve">HALLAZGO 9. ADQUISICIÓN DE EQUIPOS CONSISTENTES EN BOMBAS DE
INCENDIOS MARK 3 CON TANQUE DE COMBUSTIBLE Y DEMÁS
ACCESORIOS PARA LA EXTINCIÓN DE INCENDIOS FORESTALES.
ADMINISTRATIVO CON PRESUNTA INCIDENCIA DISCIPLINARIA Y PARA
INDAGACIÓN PRELIMINAR (A-D-IP).
</t>
  </si>
  <si>
    <t>De acuerdo con la situación antes descrita, se identifican debilidades por parte de la Dirección Nacional de Bomberos de Colombia – DNBC con relación a la falta de gestión por demoras para la entrega y puesta en funcionamiento de los tres (3) Kits contra incendios a los cuerpos de bomberos beneficiarios, teniendo en cuenta la necesidad de contratación de estos elementos.</t>
  </si>
  <si>
    <t>Asignación y entrega inmediata de Kits contra incendios</t>
  </si>
  <si>
    <t>HALLAZGO 10. AMPLIACIÓN DEL ACTA DE SUSPENSIÓN 2 DEL CONTRATO
DE OBRA NRO. 057-SOP DE 2022 EN EL MARCO DEL CONVENIO DE
COFINANCIACIÓN NRO. 167 DE 2023. ADMINISTRATIVO CON PRESUNTA
INCIDENCIA DISCIPLINARIA. (A-D).</t>
  </si>
  <si>
    <t>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t>
  </si>
  <si>
    <t>Subdirección Estratégica / Fortalecimiento Bomberil</t>
  </si>
  <si>
    <t>Actualizar el acto administrativo que conforma el comité de infraestructura de la DNBC con la finalidad de ampliar el alcance de las funciones del mismo, hacia actividades de indole juridicas, técnicas y administrativas, con la finanlidad de generar alertas ante incidencias que puedad afectar la ejecución del contrato</t>
  </si>
  <si>
    <t>Acto administrativo actualizado</t>
  </si>
  <si>
    <t>Asesor Jurídico</t>
  </si>
  <si>
    <t>HALLAZGO 11. CUMPLIMIENTO POLÍTICA Y PLAN DE AUSTERIDAD DE
GASTO VIGENCIA 2023, DIRECCIÓN NACIONAL DE BOMBEROS DE
COLOMBIA DNBC. ADMINISTRATIVO. (A).</t>
  </si>
  <si>
    <t>Se presentan debilidades en la programación, revisión y ajuste oportuno de la austeridad del gasto. Aunque la Oficina de Control Interno realiza seguimiento al Plan de Austeridad, no se evidencia que sus informes sean analizados por la alta dirección ni que se implementen acciones de mejora para tomar decisiones y realizar ajustes oportunos.</t>
  </si>
  <si>
    <t>Diseñar e implementar acciones qu epermitan garantizar la adopción efectiva de las directrices de austeridad establecer metas cuantificables de ahorro y promover la eficiencia en la gestión de recursos públicos.</t>
  </si>
  <si>
    <t>Presentar al Comité Directivo la propuesta de las metas de ahorro anual y austeridad del gasto, con el análisis y justificación de cada una de las metas propuestas por concepto de gasto por funcionaiento e inversión</t>
  </si>
  <si>
    <t>Informe de presentación de propuesta al comité directivo con los gastos de ahorro</t>
  </si>
  <si>
    <t>Gestor Administrativa</t>
  </si>
  <si>
    <t>Seguimiento mensual al cumplimiento de las metas de austeridad propuestas</t>
  </si>
  <si>
    <t>HALLAZGO 12. EJECUCIÓN CONTRATO N.º 51- ADQUISICIÓN DE KIT BOMBA
FORESTAL ESPECIALIZADA PARA FORTALECER LA CAPACIDAD DE
RESPUESTA DE LAS BRIGADAS FORESTALES, EN EL MARCO DEL
PROYECTO DE FORTALECIMIENTO DE LOS CUERPOS DE BOMBEROS DEL
PAIS. ADMINISTRATIVO CON PRESUNTA INCIDENCIA DISCIPLINARIA Y
PARA INDAGACIÒN PRELIMINAR. (A-D-IP).</t>
  </si>
  <si>
    <t>Se identifican deficiencias en la planificación de la adquisición de kits de bomba forestal especializada, ya que el Contrato N.º 51 de 2023 se realizó sin destinación específica, a pesar de las necesidades presentadas por las Juntas Departamentales. Además, hay falta de gestión e incumplimiento de funciones de la Junta Nacional de Bomberos en la aprobación de los proyectos.</t>
  </si>
  <si>
    <t>Asignación y entrega inmediata de Kit Bomba Forestal especializada</t>
  </si>
  <si>
    <t>Subdrector estratégico</t>
  </si>
  <si>
    <t xml:space="preserve">HALLAZGO 13. EJECUCIÓN CONTRATO N.º 117 DE 2023 - CONTRATAR LA
ADQUISICIÓN EQUIPOS DE PROTECCIÓN PERSONAL ESPECIALIZADOS EN
EXTINCIÓN DE INCENDIOS ESTRUCTURALES EN EL MARCO DEL
PROYECTO DE FORTALECIMIENTO A LOS CUERPOS DE BOMBEROS DEL
PAÍS. ADMINISTRATIVO CON PRESUNTA INCIDENCIA DISCIPLINARIA Y
PARA INDAGACIÒN PRELIMINAR. (A-D-IP).
</t>
  </si>
  <si>
    <t>Se identifican deficiencias en la planificación de la adquisición de EPPS para extinción de incendios, ya que el Contrato N117 de 2023 se realizó sin destinación específica, a pesar de las necesidades presentadas por las Juntas Departamentales. Además, hay falta de gestión e incumplimiento de funciones de la Junta Nacional de Bomberos en la aprobación de proyectos</t>
  </si>
  <si>
    <t xml:space="preserve">Asignación y entrega inmediata de equipos de protección personal </t>
  </si>
  <si>
    <t>HALLAZGO 14. EJECUCIÓN CONTRATO N.º 258 DE 2023 - ADQUISICIÓN DE	COMPRESORES DE AIRE RESPIRABLE DE ALTA PRESIÓNMULTIFUNCIONALES (CASCADA – 2 BOTELLAS) CON EL FIN DEFORTALECER LA CAPACIDAD DE RESPUESTA DE LOS CUERPOS DE BOMBEROS ANTE SITUACIONES DE EMERGENCIAS EN EL MARCO DE
PROYECTO DE FORTALECIMIENTO DE LOS CUERPOS DE BOMBEROS DEL
PAÍS. ADMINISTRATIVO CON PRESUNTA INCIDENCIA DISCIPLINARIA Y
BENEFICIO DE AUDITORÍA (A-D-BA)</t>
  </si>
  <si>
    <t>Se identifican deficiencias en la adquisición de compresores de aire respirable (Contrato N.º 258 de 2023), realizada sin destinación específica, a pesar de las necesidades presentadas por las Juntas Departamentales. Además, hay falta de gestión de la Junta Nacional de Bomberos, ya que los elementos adquiridos no cumplen su fin y permanecen en almacén.</t>
  </si>
  <si>
    <t>Asignación y entrega inmediata de compresores de aire respirable de alta presión multifuncionales cascada con dos botellas</t>
  </si>
  <si>
    <t>Trasladar al proceso de Gestión F62:F64de asuntos disciplinarios de la DNBC el informe de auditoria de la CGR para que se determine la procedencia o no de acción disciplinaria, por ser de su competencia de acuerdo con el manual de funciones.</t>
  </si>
  <si>
    <t xml:space="preserve">HALLAZGO 15. EJECUCIÓN CONTRATO N.º 268 de 2023- ADQUISICIÓN DE
EQUIPOS DE RESCATE VERTICAL Y HERRAMIENTAS PARA LA ATENCIÓN
DE INCENDIOS FORESTALES EN EL MARCO DEL PROYECTO DE
FORTALECIMIENTO DE LOS CUERPOS DE BOMBEROS DEL PAÍS.
ADMINISTRATIVO CON PRESUNTA INCIDENCIA DISCIPLINARIA Y PARA
INDAGACIÓN PRELIMINAR. (A-D-IP).
</t>
  </si>
  <si>
    <t>Se identifican deficiencias en el control de inventarios, como la falta de un software actualizado, incumplimiento de procedimientos de almacén e inconsistencias en actas de traslado. También hay falencias en la adquisición de equipos de rescate y herramientas (Contrato N.º 268 de 2023) sin destinación específica, con falta de gestión de la Junta Nacional de Bomberos.</t>
  </si>
  <si>
    <t>Asignación y entrega inmediata de equipos de rescate vertical</t>
  </si>
  <si>
    <t xml:space="preserve">Hallazgo No. 10 de 2020. Administración y entrega de bienes Contrato 218 de 2020. Administrativo.
La Dirección Nacional de Bomberos de Colombia no ejerció un adecuado control en la salida de almacén y entrega final a los cuerpos de bomberos del país de los elementos contratados conforme se establece en el  “Procedimiento PC-AD-01 Gestión de Bienes”.  
</t>
  </si>
  <si>
    <t>Gestión Administrativa / Responsable almacén</t>
  </si>
  <si>
    <r>
      <rPr>
        <b/>
        <u/>
        <sz val="11"/>
        <color theme="1"/>
        <rFont val="Calibri"/>
        <family val="2"/>
        <scheme val="minor"/>
      </rPr>
      <t>Hallazgo 01 de 2021 Uniformidad en los registros contables Administrativo</t>
    </r>
    <r>
      <rPr>
        <sz val="11"/>
        <color theme="1"/>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t>
    </r>
  </si>
  <si>
    <t>Actualización de los saldos contables de la propiedad, planta y equipo mediante un 'ajuste por situación financiera', basado en los inventarios físicos (ingresos y salidas) reportados por almacén y presentados al Comité de manejo de bienes y sostenibilidad contable, para reflejar el saldo real de la PPE conforme al resultado del inventario físico.</t>
  </si>
  <si>
    <r>
      <rPr>
        <b/>
        <u/>
        <sz val="11"/>
        <color theme="1"/>
        <rFont val="Calibri"/>
        <family val="2"/>
        <scheme val="minor"/>
      </rPr>
      <t xml:space="preserve">Hallazgo 04 de 2021  Política Contable de Inventarios Administrativa con posible incidencia disciplinaria </t>
    </r>
    <r>
      <rPr>
        <sz val="11"/>
        <color theme="1"/>
        <rFont val="Calibri"/>
        <family val="2"/>
        <scheme val="minor"/>
      </rPr>
      <t>La entidad uso en la vigencia 2021 la cuenta de inventarios 152030001 Prendas de Vestir y Calzado y no incluyó una política contable para el uso y manejo de ésta</t>
    </r>
  </si>
  <si>
    <t xml:space="preserve">Hallazgo No. 05 de 2020.  Contratos 174 y 219 de 2020. Administrativo.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t>
  </si>
  <si>
    <t xml:space="preserve">Hallazgo No. 05 de 2020.  Contratos 174 y 219 de 2020. Administrativo.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t>
  </si>
  <si>
    <r>
      <t>Hallazgo No. 09 de 2020. Consistencia de la información Contratos 228 y 229 de 2020.
Administrativa.
Falencias en la consistencia de la información, por la falta de designación del supervisor, documentos sin firmas, actas de salida de almacén con fecha anterior a la suscripción del contrato entre otras</t>
    </r>
    <r>
      <rPr>
        <b/>
        <u/>
        <sz val="11"/>
        <color theme="1"/>
        <rFont val="Calibri"/>
        <family val="2"/>
        <scheme val="minor"/>
      </rPr>
      <t xml:space="preserve">
</t>
    </r>
  </si>
  <si>
    <t xml:space="preserve">
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t>
  </si>
  <si>
    <t>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t>
  </si>
  <si>
    <t xml:space="preserve">
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t>
  </si>
  <si>
    <t>Hallazgo No. 01 supervisión y Liquidación del Contrato de comodato 171 de 2018.Se observan deficiencias en la Supervisión del Contrato de comodato 171 de 2018 que conllevaron a que no se cumpliera con las cláusulas contractuales Cuarta y Quinta. Adicionalmente se observó que también se incumplió con la obligación contractual estipulada en la cláusula vigésima</t>
  </si>
  <si>
    <t>•Incumplimiento de los deberes del Comodatario y Comodante.
•Deficiencias en planeación y seguimiento contractual por parte del DNBC.
•Deficiencias en el ejercicio supervisor del Contrato 171 de 2018, por falta de gestión del seguimiento supervisor para el cumplimiento del objeto contractual lo que constituye falta en la planeación, ejecución y finalización.</t>
  </si>
  <si>
    <t>Generación de mecanismos de control y seguimiento con relación a ls supervisión y liquidación de los comodatos.</t>
  </si>
  <si>
    <t>Informar a la Alcaldía la finalización del Contrato de comodato No. 171 de 2018</t>
  </si>
  <si>
    <t>Oficio firmado por el Ordenador del Gasto</t>
  </si>
  <si>
    <t>Visita técnica del supervisor del contrato para la recepción del Vehículo</t>
  </si>
  <si>
    <t>Visita tecnica</t>
  </si>
  <si>
    <t>Realizar el acta de liquidación  del Contrato de Comodato No.171 de 2018</t>
  </si>
  <si>
    <t>Acta de Liquidación</t>
  </si>
  <si>
    <t>Realizar la resolución de adjudicación o comodato del carro tanque cisterna al CB de Mangangue Bolivar</t>
  </si>
  <si>
    <t>Resolución de Adjudicación o Contrato de Comodato</t>
  </si>
  <si>
    <t>Verificar  la totalidad de los comodatos para identificar  el estado actual de los mismos</t>
  </si>
  <si>
    <t>Verificacion de los comodatos</t>
  </si>
  <si>
    <t>Informar al Proceso de Gestión Contractual el vencimiento de los contratos para la renovación de los mismos o generación de resoluciones de adjudicación</t>
  </si>
  <si>
    <t>Informes de supervisión</t>
  </si>
  <si>
    <t>Hallazgo No. 02 Ejecución y Finalización del Contrato 171/ 2018. Deficiencias en el control a la ejecución del comodato, incumplimiento de obligaciones a cargo de las partes suscribientes, se tiene que el contrato culminó desde el 12-12-2021 y a marzo de 2024 no se ha realizado la devolución de la máquina cisterna en comodato, se establece un detrimento patrimonial de $369.500.000 .</t>
  </si>
  <si>
    <t>*Deficiente ejecución contractual del Contrato 171 de 2018
•Deficiencias en la ejecución contractual y seguimiento por parte del DNBC
•Fallas de supervisión.</t>
  </si>
  <si>
    <t>Reintegro del Vehículo a la DNBC.</t>
  </si>
  <si>
    <t>Acta de entrada de almacén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</si>
</sst>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sz val="11"/>
      <color indexed="8"/>
      <name val="Calibri"/>
      <family val="2"/>
      <scheme val="minor"/>
    </font>
    <font>
      <b/>
      <u/>
      <sz val="11"/>
      <color indexed="8"/>
      <name val="Calibri"/>
      <family val="2"/>
      <scheme val="minor"/>
    </font>
    <font>
      <sz val="11"/>
      <name val="Calibri"/>
      <family val="2"/>
      <scheme val="minor"/>
    </font>
    <font>
      <sz val="9"/>
      <color indexed="81"/>
      <name val="Tahoma"/>
      <family val="2"/>
    </font>
    <font>
      <b/>
      <sz val="9"/>
      <color indexed="81"/>
      <name val="Tahoma"/>
      <family val="2"/>
    </font>
    <font>
      <sz val="10"/>
      <name val="Arial"/>
      <family val="2"/>
    </font>
    <font>
      <b/>
      <sz val="11"/>
      <color indexed="8"/>
      <name val="Calibri"/>
      <family val="2"/>
      <scheme val="minor"/>
    </font>
    <font>
      <b/>
      <sz val="9"/>
      <color indexed="9"/>
      <name val="Calibri"/>
      <family val="2"/>
    </font>
    <font>
      <b/>
      <sz val="11"/>
      <color theme="1"/>
      <name val="Calibri"/>
      <family val="2"/>
      <scheme val="minor"/>
    </font>
    <font>
      <b/>
      <sz val="14"/>
      <color indexed="9"/>
      <name val="Arial"/>
      <family val="2"/>
    </font>
    <font>
      <b/>
      <sz val="14"/>
      <name val="Arial"/>
      <family val="2"/>
    </font>
    <font>
      <sz val="14"/>
      <name val="Arial"/>
      <family val="2"/>
    </font>
    <font>
      <b/>
      <sz val="9"/>
      <color indexed="9"/>
      <name val="Arial"/>
      <family val="2"/>
    </font>
    <font>
      <b/>
      <sz val="11"/>
      <color indexed="8"/>
      <name val="Arial"/>
      <family val="2"/>
    </font>
    <font>
      <sz val="11"/>
      <color indexed="8"/>
      <name val="Arial"/>
      <family val="2"/>
    </font>
    <font>
      <b/>
      <sz val="11"/>
      <color indexed="9"/>
      <name val="Arial"/>
      <family val="2"/>
    </font>
    <font>
      <b/>
      <sz val="11"/>
      <name val="Arial"/>
      <family val="2"/>
    </font>
    <font>
      <b/>
      <sz val="9"/>
      <name val="Arial"/>
      <family val="2"/>
    </font>
    <font>
      <b/>
      <sz val="11"/>
      <color rgb="FFFF0000"/>
      <name val="Arial"/>
      <family val="2"/>
    </font>
    <font>
      <b/>
      <u/>
      <sz val="11"/>
      <color indexed="8"/>
      <name val="Arial"/>
      <family val="2"/>
    </font>
    <font>
      <sz val="11"/>
      <name val="Arial"/>
      <family val="2"/>
    </font>
    <font>
      <sz val="11"/>
      <color rgb="FFFF0000"/>
      <name val="Arial"/>
      <family val="2"/>
    </font>
    <font>
      <sz val="11"/>
      <color rgb="FF000000"/>
      <name val="Arial"/>
      <family val="2"/>
    </font>
    <font>
      <b/>
      <sz val="12"/>
      <color rgb="FFFF0000"/>
      <name val="Arial"/>
      <family val="2"/>
    </font>
    <font>
      <b/>
      <sz val="11"/>
      <color rgb="FF000000"/>
      <name val="Arial"/>
      <family val="2"/>
    </font>
    <font>
      <sz val="11"/>
      <color rgb="FF121212"/>
      <name val="Arial"/>
      <family val="2"/>
    </font>
    <font>
      <u/>
      <sz val="11"/>
      <color theme="10"/>
      <name val="Calibri"/>
      <family val="2"/>
      <scheme val="minor"/>
    </font>
    <font>
      <sz val="11"/>
      <color rgb="FFFF0000"/>
      <name val="Calibri"/>
      <family val="2"/>
      <scheme val="minor"/>
    </font>
    <font>
      <b/>
      <u/>
      <sz val="11"/>
      <color rgb="FF000000"/>
      <name val="Calibri"/>
      <family val="2"/>
      <scheme val="minor"/>
    </font>
    <font>
      <b/>
      <u/>
      <sz val="11"/>
      <color theme="1"/>
      <name val="Calibri"/>
      <family val="2"/>
      <scheme val="minor"/>
    </font>
    <font>
      <b/>
      <u/>
      <sz val="11"/>
      <name val="Calibri"/>
      <family val="2"/>
      <scheme val="minor"/>
    </font>
    <font>
      <b/>
      <sz val="11"/>
      <name val="Calibri"/>
      <family val="2"/>
      <scheme val="minor"/>
    </font>
    <font>
      <sz val="8"/>
      <name val="Calibri"/>
      <family val="2"/>
      <scheme val="minor"/>
    </font>
    <font>
      <u/>
      <sz val="11"/>
      <color rgb="FF0563C1"/>
      <name val="Arial"/>
      <family val="2"/>
    </font>
    <font>
      <sz val="9"/>
      <name val="Arial"/>
      <family val="2"/>
    </font>
    <font>
      <sz val="11"/>
      <color indexed="8"/>
      <name val="Calibri"/>
      <family val="2"/>
    </font>
    <font>
      <sz val="11"/>
      <color theme="1"/>
      <name val="Arial"/>
      <family val="2"/>
    </font>
    <font>
      <b/>
      <u/>
      <sz val="11"/>
      <color rgb="FF000000"/>
      <name val="Arial"/>
      <family val="2"/>
    </font>
    <font>
      <sz val="11"/>
      <name val="Calibri"/>
      <family val="2"/>
    </font>
    <font>
      <b/>
      <u/>
      <sz val="11"/>
      <color theme="1"/>
      <name val="Arial"/>
      <family val="2"/>
    </font>
    <font>
      <b/>
      <sz val="11"/>
      <color theme="1"/>
      <name val="Arial"/>
      <family val="2"/>
    </font>
  </fonts>
  <fills count="28">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7" tint="0.39997558519241921"/>
        <bgColor indexed="64"/>
      </patternFill>
    </fill>
    <fill>
      <patternFill patternType="solid">
        <fgColor rgb="FF66FF33"/>
        <bgColor indexed="64"/>
      </patternFill>
    </fill>
    <fill>
      <patternFill patternType="solid">
        <fgColor rgb="FF00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bgColor indexed="64"/>
      </patternFill>
    </fill>
    <fill>
      <patternFill patternType="solid">
        <fgColor rgb="FFFF0000"/>
        <bgColor indexed="64"/>
      </patternFill>
    </fill>
    <fill>
      <patternFill patternType="solid">
        <fgColor theme="2"/>
        <bgColor indexed="64"/>
      </patternFill>
    </fill>
    <fill>
      <patternFill patternType="solid">
        <fgColor theme="9" tint="0.59999389629810485"/>
        <bgColor indexed="64"/>
      </patternFill>
    </fill>
    <fill>
      <patternFill patternType="solid">
        <fgColor rgb="FFFF669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bgColor indexed="64"/>
      </patternFill>
    </fill>
    <fill>
      <patternFill patternType="solid">
        <fgColor rgb="FFFFC000"/>
        <bgColor indexed="64"/>
      </patternFill>
    </fill>
    <fill>
      <patternFill patternType="solid">
        <fgColor rgb="FF7030A0"/>
        <bgColor rgb="FFCC00CC"/>
      </patternFill>
    </fill>
    <fill>
      <patternFill patternType="solid">
        <fgColor rgb="FFFF99CC"/>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bgColor indexed="64"/>
      </patternFill>
    </fill>
  </fills>
  <borders count="68">
    <border>
      <left/>
      <right/>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indexed="64"/>
      </top>
      <bottom style="medium">
        <color auto="1"/>
      </bottom>
      <diagonal/>
    </border>
    <border>
      <left style="thin">
        <color auto="1"/>
      </left>
      <right style="thin">
        <color auto="1"/>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top/>
      <bottom/>
      <diagonal/>
    </border>
    <border>
      <left/>
      <right style="medium">
        <color auto="1"/>
      </right>
      <top/>
      <bottom/>
      <diagonal/>
    </border>
    <border>
      <left/>
      <right style="medium">
        <color auto="1"/>
      </right>
      <top/>
      <bottom style="medium">
        <color indexed="64"/>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medium">
        <color indexed="64"/>
      </left>
      <right/>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indexed="64"/>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indexed="64"/>
      </top>
      <bottom/>
      <diagonal/>
    </border>
    <border>
      <left/>
      <right/>
      <top style="thin">
        <color indexed="64"/>
      </top>
      <bottom/>
      <diagonal/>
    </border>
    <border>
      <left/>
      <right style="medium">
        <color auto="1"/>
      </right>
      <top style="medium">
        <color auto="1"/>
      </top>
      <bottom/>
      <diagonal/>
    </border>
    <border>
      <left style="thin">
        <color auto="1"/>
      </left>
      <right style="medium">
        <color auto="1"/>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5" fillId="0" borderId="0" applyFont="0" applyFill="0" applyBorder="0" applyAlignment="0" applyProtection="0"/>
    <xf numFmtId="0" fontId="31" fillId="0" borderId="0" applyNumberFormat="0" applyFill="0" applyBorder="0" applyAlignment="0" applyProtection="0"/>
  </cellStyleXfs>
  <cellXfs count="435">
    <xf numFmtId="0" fontId="0" fillId="0" borderId="0" xfId="0"/>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13" borderId="5" xfId="0" applyFill="1" applyBorder="1"/>
    <xf numFmtId="0" fontId="0" fillId="0" borderId="4" xfId="0" applyBorder="1" applyAlignment="1">
      <alignment horizontal="center"/>
    </xf>
    <xf numFmtId="0" fontId="18" fillId="0" borderId="0" xfId="0" applyFont="1" applyAlignment="1">
      <alignment horizontal="center"/>
    </xf>
    <xf numFmtId="0" fontId="19" fillId="0" borderId="0" xfId="0" applyFont="1"/>
    <xf numFmtId="0" fontId="18" fillId="0" borderId="0" xfId="0" applyFont="1" applyAlignment="1">
      <alignment horizontal="center" vertical="center"/>
    </xf>
    <xf numFmtId="1" fontId="19" fillId="0" borderId="2" xfId="0" applyNumberFormat="1" applyFont="1" applyBorder="1"/>
    <xf numFmtId="1" fontId="19" fillId="0" borderId="7" xfId="0" applyNumberFormat="1" applyFont="1" applyBorder="1"/>
    <xf numFmtId="1" fontId="19" fillId="0" borderId="7" xfId="0" applyNumberFormat="1" applyFont="1" applyBorder="1" applyAlignment="1">
      <alignment horizontal="center" vertical="center"/>
    </xf>
    <xf numFmtId="1" fontId="18" fillId="0" borderId="3" xfId="0" applyNumberFormat="1" applyFont="1" applyBorder="1" applyAlignment="1">
      <alignment horizontal="center" vertical="center"/>
    </xf>
    <xf numFmtId="1" fontId="19" fillId="0" borderId="8" xfId="0" applyNumberFormat="1" applyFont="1" applyBorder="1"/>
    <xf numFmtId="0" fontId="19" fillId="0" borderId="10" xfId="0" applyFont="1" applyBorder="1"/>
    <xf numFmtId="0" fontId="19" fillId="0" borderId="2" xfId="0" applyFont="1" applyBorder="1"/>
    <xf numFmtId="0" fontId="19" fillId="0" borderId="7" xfId="0" applyFont="1" applyBorder="1"/>
    <xf numFmtId="1" fontId="19" fillId="0" borderId="11" xfId="0" applyNumberFormat="1" applyFont="1" applyBorder="1"/>
    <xf numFmtId="1" fontId="19" fillId="0" borderId="12" xfId="0" applyNumberFormat="1" applyFont="1" applyBorder="1" applyAlignment="1">
      <alignment horizontal="center" vertical="center"/>
    </xf>
    <xf numFmtId="1" fontId="18" fillId="0" borderId="13" xfId="0" applyNumberFormat="1" applyFont="1" applyBorder="1" applyAlignment="1">
      <alignment horizontal="center" vertical="center"/>
    </xf>
    <xf numFmtId="1" fontId="18" fillId="0" borderId="14" xfId="0" applyNumberFormat="1" applyFont="1" applyBorder="1" applyAlignment="1">
      <alignment horizontal="center" vertical="center"/>
    </xf>
    <xf numFmtId="0" fontId="18" fillId="0" borderId="4" xfId="0" applyFont="1" applyBorder="1" applyAlignment="1">
      <alignment horizontal="center" vertical="center"/>
    </xf>
    <xf numFmtId="0" fontId="19" fillId="0" borderId="7" xfId="0" applyFont="1" applyBorder="1" applyAlignment="1">
      <alignment horizontal="center" vertical="center"/>
    </xf>
    <xf numFmtId="2" fontId="19" fillId="0" borderId="6" xfId="0" applyNumberFormat="1" applyFont="1" applyBorder="1"/>
    <xf numFmtId="1" fontId="19" fillId="0" borderId="6" xfId="0" applyNumberFormat="1" applyFont="1" applyBorder="1" applyAlignment="1">
      <alignment horizontal="center"/>
    </xf>
    <xf numFmtId="1" fontId="18" fillId="0" borderId="1" xfId="0" applyNumberFormat="1" applyFont="1" applyBorder="1" applyAlignment="1">
      <alignment horizontal="center"/>
    </xf>
    <xf numFmtId="1" fontId="19" fillId="0" borderId="16" xfId="0" applyNumberFormat="1" applyFont="1" applyBorder="1" applyAlignment="1">
      <alignment horizontal="center"/>
    </xf>
    <xf numFmtId="2" fontId="19" fillId="0" borderId="6" xfId="0" applyNumberFormat="1" applyFont="1" applyBorder="1" applyAlignment="1">
      <alignment wrapText="1"/>
    </xf>
    <xf numFmtId="1" fontId="19" fillId="0" borderId="6" xfId="0" applyNumberFormat="1" applyFont="1" applyBorder="1" applyAlignment="1">
      <alignment horizontal="center" vertical="center"/>
    </xf>
    <xf numFmtId="2" fontId="19" fillId="0" borderId="16" xfId="0" applyNumberFormat="1" applyFont="1" applyBorder="1"/>
    <xf numFmtId="2" fontId="19" fillId="0" borderId="20" xfId="0" applyNumberFormat="1" applyFont="1" applyBorder="1" applyAlignment="1">
      <alignment vertical="center"/>
    </xf>
    <xf numFmtId="2" fontId="19" fillId="0" borderId="5" xfId="0" applyNumberFormat="1" applyFont="1" applyBorder="1"/>
    <xf numFmtId="1" fontId="19" fillId="0" borderId="5" xfId="0" applyNumberFormat="1" applyFont="1" applyBorder="1" applyAlignment="1">
      <alignment horizontal="center"/>
    </xf>
    <xf numFmtId="2" fontId="19" fillId="0" borderId="5" xfId="0" applyNumberFormat="1" applyFont="1" applyBorder="1" applyAlignment="1">
      <alignment horizontal="left" vertical="center"/>
    </xf>
    <xf numFmtId="0" fontId="19" fillId="0" borderId="0" xfId="0" applyFont="1" applyAlignment="1">
      <alignment horizontal="center" vertical="center"/>
    </xf>
    <xf numFmtId="0" fontId="28"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pplyAlignment="1">
      <alignment horizontal="justify" vertical="top" wrapText="1"/>
    </xf>
    <xf numFmtId="2" fontId="19" fillId="0" borderId="19" xfId="0" applyNumberFormat="1" applyFont="1" applyBorder="1" applyAlignment="1">
      <alignment vertical="center"/>
    </xf>
    <xf numFmtId="2" fontId="19" fillId="0" borderId="21" xfId="0" applyNumberFormat="1" applyFont="1" applyBorder="1"/>
    <xf numFmtId="2" fontId="19" fillId="0" borderId="6" xfId="0" applyNumberFormat="1" applyFont="1" applyBorder="1" applyAlignment="1">
      <alignment horizontal="justify" vertical="top" wrapText="1"/>
    </xf>
    <xf numFmtId="0" fontId="18" fillId="0" borderId="1" xfId="0" applyFont="1" applyBorder="1" applyAlignment="1">
      <alignment horizontal="center"/>
    </xf>
    <xf numFmtId="2" fontId="18" fillId="16" borderId="18" xfId="0" applyNumberFormat="1" applyFont="1" applyFill="1" applyBorder="1" applyAlignment="1">
      <alignment horizontal="center" vertical="center"/>
    </xf>
    <xf numFmtId="1" fontId="18" fillId="0" borderId="0" xfId="0" applyNumberFormat="1" applyFont="1" applyAlignment="1">
      <alignment horizontal="center"/>
    </xf>
    <xf numFmtId="2" fontId="18" fillId="0" borderId="22" xfId="0" applyNumberFormat="1" applyFont="1" applyBorder="1" applyAlignment="1">
      <alignment horizontal="center" vertical="center"/>
    </xf>
    <xf numFmtId="2" fontId="18" fillId="0" borderId="0" xfId="0" applyNumberFormat="1" applyFont="1" applyAlignment="1">
      <alignment horizontal="center" vertical="center"/>
    </xf>
    <xf numFmtId="2" fontId="18" fillId="16" borderId="15" xfId="0" applyNumberFormat="1" applyFont="1" applyFill="1" applyBorder="1" applyAlignment="1">
      <alignment horizontal="center" vertical="center"/>
    </xf>
    <xf numFmtId="2" fontId="19" fillId="0" borderId="21" xfId="0" applyNumberFormat="1" applyFont="1" applyBorder="1" applyAlignment="1">
      <alignment wrapText="1"/>
    </xf>
    <xf numFmtId="1" fontId="19" fillId="0" borderId="26" xfId="0" applyNumberFormat="1" applyFont="1" applyBorder="1" applyAlignment="1">
      <alignment horizontal="center"/>
    </xf>
    <xf numFmtId="1" fontId="19" fillId="0" borderId="27" xfId="0" applyNumberFormat="1" applyFont="1" applyBorder="1" applyAlignment="1">
      <alignment horizontal="center"/>
    </xf>
    <xf numFmtId="0" fontId="18" fillId="0" borderId="0" xfId="0" applyFont="1"/>
    <xf numFmtId="0" fontId="19" fillId="0" borderId="0" xfId="0" applyFont="1" applyAlignment="1">
      <alignment horizontal="center"/>
    </xf>
    <xf numFmtId="0" fontId="19" fillId="0" borderId="0" xfId="0" applyFont="1" applyAlignment="1">
      <alignment horizontal="center" vertical="top"/>
    </xf>
    <xf numFmtId="0" fontId="19" fillId="0" borderId="0" xfId="0" applyFont="1" applyAlignment="1">
      <alignment vertical="top"/>
    </xf>
    <xf numFmtId="0" fontId="0" fillId="18" borderId="1" xfId="0" applyFill="1" applyBorder="1" applyAlignment="1">
      <alignment horizontal="justify" vertical="top" wrapText="1"/>
    </xf>
    <xf numFmtId="0" fontId="7" fillId="18" borderId="1" xfId="0" applyFont="1" applyFill="1" applyBorder="1" applyAlignment="1">
      <alignment horizontal="justify" vertical="top" wrapText="1"/>
    </xf>
    <xf numFmtId="9" fontId="27" fillId="0" borderId="31" xfId="0" applyNumberFormat="1" applyFont="1" applyBorder="1" applyAlignment="1">
      <alignment horizontal="center" vertical="center"/>
    </xf>
    <xf numFmtId="0" fontId="27" fillId="0" borderId="28" xfId="0" applyFont="1" applyBorder="1" applyAlignment="1">
      <alignment horizontal="justify" vertical="center" wrapText="1"/>
    </xf>
    <xf numFmtId="9" fontId="25" fillId="0" borderId="28" xfId="0" applyNumberFormat="1" applyFont="1" applyBorder="1" applyAlignment="1" applyProtection="1">
      <alignment horizontal="center" vertical="center"/>
      <protection locked="0"/>
    </xf>
    <xf numFmtId="9" fontId="19" fillId="0" borderId="28" xfId="0" applyNumberFormat="1" applyFont="1" applyBorder="1" applyAlignment="1">
      <alignment horizontal="center" vertical="center"/>
    </xf>
    <xf numFmtId="9" fontId="27" fillId="0" borderId="30" xfId="0" applyNumberFormat="1" applyFont="1" applyBorder="1" applyAlignment="1">
      <alignment horizontal="center" vertical="center" wrapText="1"/>
    </xf>
    <xf numFmtId="9" fontId="27" fillId="0" borderId="28" xfId="0" applyNumberFormat="1" applyFont="1" applyBorder="1" applyAlignment="1">
      <alignment horizontal="center" vertical="center" wrapText="1"/>
    </xf>
    <xf numFmtId="0" fontId="19" fillId="0" borderId="29" xfId="0" applyFont="1" applyBorder="1" applyAlignment="1">
      <alignment horizontal="justify" vertical="center" wrapText="1"/>
    </xf>
    <xf numFmtId="0" fontId="38" fillId="0" borderId="29" xfId="2" applyFont="1" applyFill="1" applyBorder="1" applyAlignment="1">
      <alignment horizontal="justify" vertical="center" wrapText="1"/>
    </xf>
    <xf numFmtId="0" fontId="19" fillId="0" borderId="0" xfId="0" applyFont="1" applyAlignment="1">
      <alignment vertical="center" wrapText="1"/>
    </xf>
    <xf numFmtId="0" fontId="19" fillId="0" borderId="0" xfId="0" applyFont="1" applyAlignment="1">
      <alignment vertical="center"/>
    </xf>
    <xf numFmtId="0" fontId="20" fillId="2" borderId="0" xfId="0" applyFont="1" applyFill="1" applyAlignment="1">
      <alignment horizontal="center" vertical="center"/>
    </xf>
    <xf numFmtId="0" fontId="20" fillId="2" borderId="0" xfId="0" applyFont="1" applyFill="1" applyAlignment="1">
      <alignment horizontal="center" vertical="top"/>
    </xf>
    <xf numFmtId="0" fontId="6" fillId="14" borderId="1" xfId="0" applyFont="1" applyFill="1" applyBorder="1" applyAlignment="1">
      <alignment horizontal="justify" vertical="center" wrapText="1"/>
    </xf>
    <xf numFmtId="0" fontId="17" fillId="2" borderId="32"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22" fillId="19" borderId="32" xfId="0" applyFont="1" applyFill="1" applyBorder="1" applyAlignment="1">
      <alignment horizontal="center" vertical="center" wrapText="1"/>
    </xf>
    <xf numFmtId="0" fontId="19" fillId="0" borderId="32" xfId="0" applyFont="1" applyBorder="1" applyAlignment="1">
      <alignment horizontal="center" vertical="center"/>
    </xf>
    <xf numFmtId="0" fontId="24" fillId="10" borderId="32" xfId="0" applyFont="1" applyFill="1" applyBorder="1" applyAlignment="1">
      <alignment horizontal="justify" vertical="center" wrapText="1"/>
    </xf>
    <xf numFmtId="0" fontId="19" fillId="0" borderId="32" xfId="0" applyFont="1" applyBorder="1" applyAlignment="1">
      <alignment horizontal="justify" vertical="top" wrapText="1"/>
    </xf>
    <xf numFmtId="0" fontId="19" fillId="0" borderId="32" xfId="0" applyFont="1" applyBorder="1" applyAlignment="1">
      <alignment horizontal="justify" vertical="center" wrapText="1"/>
    </xf>
    <xf numFmtId="0" fontId="19" fillId="0" borderId="32" xfId="0" applyFont="1" applyBorder="1" applyAlignment="1">
      <alignment horizontal="center" vertical="center" wrapText="1"/>
    </xf>
    <xf numFmtId="49" fontId="19" fillId="0" borderId="32" xfId="0" applyNumberFormat="1" applyFont="1" applyBorder="1" applyAlignment="1">
      <alignment horizontal="center" vertical="center"/>
    </xf>
    <xf numFmtId="164" fontId="19" fillId="0" borderId="32" xfId="0" applyNumberFormat="1" applyFont="1" applyBorder="1" applyAlignment="1">
      <alignment horizontal="center" vertical="center"/>
    </xf>
    <xf numFmtId="0" fontId="25" fillId="0" borderId="32" xfId="0" applyFont="1" applyBorder="1" applyAlignment="1">
      <alignment horizontal="center" vertical="center"/>
    </xf>
    <xf numFmtId="0" fontId="25" fillId="0" borderId="32" xfId="0" applyFont="1" applyBorder="1" applyAlignment="1">
      <alignment horizontal="justify" vertical="center" wrapText="1"/>
    </xf>
    <xf numFmtId="0" fontId="25" fillId="0" borderId="32" xfId="0" applyFont="1" applyBorder="1" applyAlignment="1">
      <alignment horizontal="justify" vertical="top" wrapText="1"/>
    </xf>
    <xf numFmtId="0" fontId="25" fillId="0" borderId="32" xfId="0" applyFont="1" applyBorder="1" applyAlignment="1">
      <alignment horizontal="center" vertical="center" wrapText="1"/>
    </xf>
    <xf numFmtId="0" fontId="7" fillId="0" borderId="32" xfId="0" applyFont="1" applyBorder="1" applyAlignment="1">
      <alignment horizontal="center" vertical="center" wrapText="1"/>
    </xf>
    <xf numFmtId="0" fontId="18" fillId="11" borderId="32" xfId="0" applyFont="1" applyFill="1" applyBorder="1" applyAlignment="1">
      <alignment horizontal="center" vertical="center"/>
    </xf>
    <xf numFmtId="9" fontId="25" fillId="11" borderId="32" xfId="0" applyNumberFormat="1" applyFont="1" applyFill="1" applyBorder="1" applyAlignment="1">
      <alignment horizontal="center" vertical="center" wrapText="1"/>
    </xf>
    <xf numFmtId="9" fontId="27" fillId="0" borderId="32" xfId="0" applyNumberFormat="1" applyFont="1" applyBorder="1" applyAlignment="1">
      <alignment horizontal="center" vertical="center" wrapText="1"/>
    </xf>
    <xf numFmtId="0" fontId="19" fillId="0" borderId="32" xfId="0" applyFont="1" applyBorder="1" applyAlignment="1">
      <alignment vertical="top" wrapText="1"/>
    </xf>
    <xf numFmtId="1" fontId="25" fillId="0" borderId="32" xfId="0" applyNumberFormat="1" applyFont="1" applyBorder="1" applyAlignment="1">
      <alignment horizontal="center" vertical="center" wrapText="1"/>
    </xf>
    <xf numFmtId="0" fontId="27" fillId="0" borderId="32" xfId="0" applyFont="1" applyBorder="1" applyAlignment="1">
      <alignment horizontal="justify" vertical="center" wrapText="1"/>
    </xf>
    <xf numFmtId="0" fontId="19" fillId="0" borderId="32" xfId="0" applyFont="1" applyBorder="1" applyAlignment="1">
      <alignment wrapText="1"/>
    </xf>
    <xf numFmtId="9" fontId="19" fillId="0" borderId="32" xfId="0" applyNumberFormat="1" applyFont="1" applyBorder="1" applyAlignment="1">
      <alignment horizontal="center" vertical="center"/>
    </xf>
    <xf numFmtId="0" fontId="18" fillId="15" borderId="32" xfId="0" applyFont="1" applyFill="1" applyBorder="1" applyAlignment="1">
      <alignment horizontal="center" vertical="center"/>
    </xf>
    <xf numFmtId="9" fontId="25" fillId="15" borderId="32" xfId="0" applyNumberFormat="1" applyFont="1" applyFill="1" applyBorder="1" applyAlignment="1">
      <alignment horizontal="center" vertical="center" wrapText="1"/>
    </xf>
    <xf numFmtId="9" fontId="25" fillId="0" borderId="32" xfId="0" applyNumberFormat="1" applyFont="1" applyBorder="1" applyAlignment="1">
      <alignment horizontal="center" vertical="center" wrapText="1"/>
    </xf>
    <xf numFmtId="0" fontId="19" fillId="0" borderId="32" xfId="0" applyFont="1" applyBorder="1" applyAlignment="1">
      <alignment vertical="center" wrapText="1"/>
    </xf>
    <xf numFmtId="9" fontId="25" fillId="4" borderId="32" xfId="0" applyNumberFormat="1" applyFont="1" applyFill="1" applyBorder="1" applyAlignment="1">
      <alignment horizontal="center" vertical="center" wrapText="1"/>
    </xf>
    <xf numFmtId="9" fontId="27" fillId="0" borderId="32" xfId="0" applyNumberFormat="1" applyFont="1" applyBorder="1" applyAlignment="1">
      <alignment horizontal="center" vertical="center"/>
    </xf>
    <xf numFmtId="9" fontId="19" fillId="0" borderId="32" xfId="0" applyNumberFormat="1" applyFont="1" applyBorder="1" applyAlignment="1">
      <alignment horizontal="left" vertical="center" wrapText="1"/>
    </xf>
    <xf numFmtId="0" fontId="18" fillId="0" borderId="32" xfId="0" applyFont="1" applyBorder="1" applyAlignment="1">
      <alignment horizontal="justify" vertical="top" wrapText="1"/>
    </xf>
    <xf numFmtId="0" fontId="21" fillId="0" borderId="32" xfId="0" applyFont="1" applyBorder="1" applyAlignment="1">
      <alignment horizontal="justify" vertical="top" wrapText="1"/>
    </xf>
    <xf numFmtId="0" fontId="0" fillId="11" borderId="32" xfId="0" applyFill="1" applyBorder="1" applyAlignment="1">
      <alignment horizontal="center" vertical="center"/>
    </xf>
    <xf numFmtId="0" fontId="24" fillId="11" borderId="32" xfId="0" applyFont="1" applyFill="1" applyBorder="1" applyAlignment="1">
      <alignment horizontal="justify" vertical="center" wrapText="1"/>
    </xf>
    <xf numFmtId="0" fontId="26" fillId="0" borderId="32" xfId="0" applyFont="1" applyBorder="1" applyAlignment="1">
      <alignment horizontal="center" vertical="center"/>
    </xf>
    <xf numFmtId="9" fontId="25" fillId="0" borderId="32" xfId="0" applyNumberFormat="1" applyFont="1" applyBorder="1" applyAlignment="1">
      <alignment horizontal="left" vertical="center" wrapText="1"/>
    </xf>
    <xf numFmtId="9" fontId="26" fillId="0" borderId="32" xfId="0" applyNumberFormat="1" applyFont="1" applyBorder="1" applyAlignment="1">
      <alignment horizontal="center" vertical="center"/>
    </xf>
    <xf numFmtId="164" fontId="25" fillId="0" borderId="32" xfId="0" applyNumberFormat="1" applyFont="1" applyBorder="1" applyAlignment="1">
      <alignment horizontal="center" vertical="center"/>
    </xf>
    <xf numFmtId="9" fontId="25" fillId="0" borderId="32" xfId="0" applyNumberFormat="1" applyFont="1" applyBorder="1" applyAlignment="1">
      <alignment horizontal="center" vertical="center"/>
    </xf>
    <xf numFmtId="0" fontId="26" fillId="0" borderId="32" xfId="0" applyFont="1" applyBorder="1" applyAlignment="1">
      <alignment horizontal="center" vertical="center" wrapText="1"/>
    </xf>
    <xf numFmtId="0" fontId="0" fillId="15" borderId="32" xfId="0" applyFill="1" applyBorder="1" applyAlignment="1">
      <alignment horizontal="center" vertical="center"/>
    </xf>
    <xf numFmtId="0" fontId="21" fillId="0" borderId="32" xfId="0" applyFont="1" applyBorder="1" applyAlignment="1">
      <alignment horizontal="center" vertical="center"/>
    </xf>
    <xf numFmtId="0" fontId="18" fillId="4" borderId="32" xfId="0" applyFont="1" applyFill="1" applyBorder="1" applyAlignment="1">
      <alignment horizontal="center" vertical="center"/>
    </xf>
    <xf numFmtId="0" fontId="18" fillId="0" borderId="32" xfId="0" applyFont="1" applyBorder="1" applyAlignment="1">
      <alignment horizontal="justify" vertical="center" wrapText="1"/>
    </xf>
    <xf numFmtId="0" fontId="7" fillId="0" borderId="32" xfId="0" applyFont="1" applyBorder="1" applyAlignment="1">
      <alignment horizontal="justify" vertical="center" wrapText="1"/>
    </xf>
    <xf numFmtId="9" fontId="7" fillId="0" borderId="32" xfId="0" applyNumberFormat="1" applyFont="1" applyBorder="1" applyAlignment="1">
      <alignment horizontal="center" vertical="center"/>
    </xf>
    <xf numFmtId="164" fontId="7" fillId="0" borderId="32" xfId="0" applyNumberFormat="1" applyFont="1" applyBorder="1" applyAlignment="1">
      <alignment horizontal="center" vertical="center"/>
    </xf>
    <xf numFmtId="0" fontId="7" fillId="0" borderId="32" xfId="0" applyFont="1" applyBorder="1" applyAlignment="1">
      <alignment horizontal="center" vertical="center"/>
    </xf>
    <xf numFmtId="0" fontId="19" fillId="0" borderId="32" xfId="0" applyFont="1" applyBorder="1" applyAlignment="1">
      <alignment horizontal="left" vertical="top" wrapText="1"/>
    </xf>
    <xf numFmtId="0" fontId="19" fillId="0" borderId="32" xfId="0" applyFont="1" applyBorder="1" applyAlignment="1">
      <alignment horizontal="justify" vertical="center"/>
    </xf>
    <xf numFmtId="0" fontId="18" fillId="0" borderId="32" xfId="0" applyFont="1" applyBorder="1" applyAlignment="1">
      <alignment horizontal="justify" vertical="center"/>
    </xf>
    <xf numFmtId="164" fontId="7" fillId="0" borderId="32" xfId="0"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justify" vertical="center" wrapText="1"/>
    </xf>
    <xf numFmtId="0" fontId="27" fillId="0" borderId="32" xfId="0" applyFont="1" applyBorder="1" applyAlignment="1">
      <alignment horizontal="center" vertical="center"/>
    </xf>
    <xf numFmtId="0" fontId="7" fillId="0" borderId="32" xfId="0" applyFont="1" applyBorder="1" applyAlignment="1">
      <alignment horizontal="justify" vertical="top" wrapText="1"/>
    </xf>
    <xf numFmtId="164" fontId="0" fillId="0" borderId="32" xfId="0" applyNumberFormat="1" applyBorder="1" applyAlignment="1">
      <alignment horizontal="center" vertical="center"/>
    </xf>
    <xf numFmtId="0" fontId="19" fillId="4" borderId="32" xfId="0" applyFont="1" applyFill="1" applyBorder="1" applyAlignment="1">
      <alignment horizontal="center" vertical="center"/>
    </xf>
    <xf numFmtId="0" fontId="21" fillId="0" borderId="32" xfId="0" applyFont="1" applyBorder="1" applyAlignment="1">
      <alignment horizontal="justify" vertical="center" wrapText="1"/>
    </xf>
    <xf numFmtId="9" fontId="7" fillId="0" borderId="32" xfId="0" applyNumberFormat="1" applyFont="1" applyBorder="1" applyAlignment="1">
      <alignment horizontal="center" vertical="center" wrapText="1"/>
    </xf>
    <xf numFmtId="0" fontId="7" fillId="0" borderId="32" xfId="0" applyFont="1" applyBorder="1" applyAlignment="1">
      <alignment vertical="center" wrapText="1"/>
    </xf>
    <xf numFmtId="1" fontId="19" fillId="0" borderId="10" xfId="0" applyNumberFormat="1" applyFont="1" applyBorder="1"/>
    <xf numFmtId="1" fontId="19" fillId="0" borderId="33" xfId="0" applyNumberFormat="1" applyFont="1" applyBorder="1"/>
    <xf numFmtId="1" fontId="19" fillId="0" borderId="33" xfId="0" applyNumberFormat="1" applyFont="1" applyBorder="1" applyAlignment="1">
      <alignment horizontal="center" vertical="center"/>
    </xf>
    <xf numFmtId="1" fontId="19" fillId="0" borderId="12" xfId="0" applyNumberFormat="1" applyFont="1" applyBorder="1"/>
    <xf numFmtId="1" fontId="18" fillId="0" borderId="17" xfId="0" applyNumberFormat="1" applyFont="1" applyBorder="1" applyAlignment="1">
      <alignment horizontal="center" vertical="center"/>
    </xf>
    <xf numFmtId="0" fontId="19" fillId="0" borderId="34" xfId="0" applyFont="1" applyBorder="1"/>
    <xf numFmtId="0" fontId="19" fillId="0" borderId="34" xfId="0" applyFont="1" applyBorder="1" applyAlignment="1">
      <alignment horizontal="center" vertical="center"/>
    </xf>
    <xf numFmtId="0" fontId="18" fillId="0" borderId="35" xfId="0" applyFont="1" applyBorder="1" applyAlignment="1">
      <alignment horizontal="center" vertical="center"/>
    </xf>
    <xf numFmtId="0" fontId="11" fillId="13" borderId="18" xfId="0" applyFont="1" applyFill="1" applyBorder="1" applyAlignment="1">
      <alignment horizontal="center" vertical="center"/>
    </xf>
    <xf numFmtId="0" fontId="0" fillId="13" borderId="25" xfId="0" applyFill="1" applyBorder="1"/>
    <xf numFmtId="0" fontId="0" fillId="0" borderId="35" xfId="0" applyBorder="1" applyAlignment="1">
      <alignment horizont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19" fillId="0" borderId="5" xfId="0" applyFont="1" applyBorder="1" applyAlignment="1">
      <alignment horizontal="center" vertical="center"/>
    </xf>
    <xf numFmtId="0" fontId="20" fillId="2" borderId="36" xfId="0" applyFont="1" applyFill="1" applyBorder="1" applyAlignment="1">
      <alignment horizontal="center" vertical="top"/>
    </xf>
    <xf numFmtId="0" fontId="20" fillId="2" borderId="36" xfId="0" applyFont="1" applyFill="1" applyBorder="1" applyAlignment="1">
      <alignment horizontal="center" vertical="center"/>
    </xf>
    <xf numFmtId="0" fontId="19" fillId="0" borderId="32" xfId="0" applyFont="1" applyBorder="1"/>
    <xf numFmtId="164" fontId="18" fillId="3" borderId="32" xfId="0" applyNumberFormat="1" applyFont="1" applyFill="1" applyBorder="1" applyAlignment="1">
      <alignment horizontal="center" vertical="center"/>
    </xf>
    <xf numFmtId="0" fontId="20" fillId="2" borderId="37" xfId="0" applyFont="1" applyFill="1" applyBorder="1" applyAlignment="1">
      <alignment horizontal="center" vertical="center"/>
    </xf>
    <xf numFmtId="0" fontId="20" fillId="2" borderId="37" xfId="0" applyFont="1" applyFill="1" applyBorder="1" applyAlignment="1">
      <alignment horizontal="center" vertical="top"/>
    </xf>
    <xf numFmtId="0" fontId="20" fillId="2" borderId="38" xfId="0" applyFont="1" applyFill="1" applyBorder="1" applyAlignment="1">
      <alignment horizontal="center" vertical="center"/>
    </xf>
    <xf numFmtId="0" fontId="21" fillId="8" borderId="41" xfId="0" applyFont="1" applyFill="1" applyBorder="1" applyAlignment="1">
      <alignment horizontal="center" vertical="center" wrapText="1"/>
    </xf>
    <xf numFmtId="0" fontId="21" fillId="20" borderId="41" xfId="0" applyFont="1" applyFill="1" applyBorder="1" applyAlignment="1">
      <alignment horizontal="center" vertical="center" wrapText="1"/>
    </xf>
    <xf numFmtId="0" fontId="21" fillId="21" borderId="32"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19" fillId="3" borderId="32" xfId="0" applyFont="1" applyFill="1" applyBorder="1" applyAlignment="1">
      <alignment horizontal="justify" vertical="top" wrapText="1"/>
    </xf>
    <xf numFmtId="0" fontId="19" fillId="3" borderId="32" xfId="0" applyFont="1" applyFill="1" applyBorder="1" applyAlignment="1">
      <alignment horizontal="justify" vertical="center" wrapText="1"/>
    </xf>
    <xf numFmtId="0" fontId="27" fillId="0" borderId="43" xfId="0" applyFont="1" applyBorder="1" applyAlignment="1">
      <alignment horizontal="justify" vertical="center" wrapText="1"/>
    </xf>
    <xf numFmtId="0" fontId="19" fillId="7" borderId="32" xfId="0" applyFont="1" applyFill="1" applyBorder="1" applyAlignment="1">
      <alignment horizontal="center" vertical="center"/>
    </xf>
    <xf numFmtId="9" fontId="25" fillId="0" borderId="43" xfId="0" applyNumberFormat="1" applyFont="1" applyBorder="1" applyAlignment="1">
      <alignment horizontal="justify" vertical="center" wrapText="1"/>
    </xf>
    <xf numFmtId="0" fontId="19" fillId="15" borderId="32" xfId="0" applyFont="1" applyFill="1" applyBorder="1" applyAlignment="1">
      <alignment horizontal="center" vertical="center"/>
    </xf>
    <xf numFmtId="9" fontId="25" fillId="0" borderId="43" xfId="0" applyNumberFormat="1" applyFont="1" applyBorder="1" applyAlignment="1">
      <alignment horizontal="justify" vertical="center"/>
    </xf>
    <xf numFmtId="0" fontId="19" fillId="22" borderId="32" xfId="0" applyFont="1" applyFill="1" applyBorder="1" applyAlignment="1">
      <alignment horizontal="center" vertical="center"/>
    </xf>
    <xf numFmtId="9" fontId="27" fillId="0" borderId="44" xfId="0" applyNumberFormat="1" applyFont="1" applyBorder="1" applyAlignment="1">
      <alignment horizontal="center" vertical="center" wrapText="1"/>
    </xf>
    <xf numFmtId="0" fontId="27" fillId="0" borderId="43" xfId="0" applyFont="1" applyBorder="1" applyAlignment="1">
      <alignment horizontal="justify" vertical="center"/>
    </xf>
    <xf numFmtId="0" fontId="19" fillId="0" borderId="43" xfId="0" applyFont="1" applyBorder="1" applyAlignment="1">
      <alignment horizontal="justify" vertical="center" wrapText="1"/>
    </xf>
    <xf numFmtId="9" fontId="27" fillId="0" borderId="43" xfId="0" applyNumberFormat="1" applyFont="1" applyBorder="1" applyAlignment="1">
      <alignment horizontal="justify" vertical="center" wrapText="1"/>
    </xf>
    <xf numFmtId="9" fontId="19" fillId="0" borderId="45" xfId="0" applyNumberFormat="1" applyFont="1" applyBorder="1" applyAlignment="1">
      <alignment horizontal="center" vertical="center"/>
    </xf>
    <xf numFmtId="9" fontId="19" fillId="0" borderId="45" xfId="1" applyFont="1" applyFill="1" applyBorder="1" applyAlignment="1">
      <alignment horizontal="center" vertical="center"/>
    </xf>
    <xf numFmtId="0" fontId="19" fillId="5" borderId="32" xfId="0" applyFont="1" applyFill="1" applyBorder="1" applyAlignment="1">
      <alignment horizontal="justify" vertical="center" wrapText="1"/>
    </xf>
    <xf numFmtId="164" fontId="25" fillId="4" borderId="32" xfId="0" applyNumberFormat="1" applyFont="1" applyFill="1" applyBorder="1" applyAlignment="1">
      <alignment horizontal="center" vertical="center"/>
    </xf>
    <xf numFmtId="0" fontId="25" fillId="0" borderId="41" xfId="0" applyFont="1" applyBorder="1" applyAlignment="1">
      <alignment horizontal="justify" vertical="top" wrapText="1"/>
    </xf>
    <xf numFmtId="0" fontId="25" fillId="0" borderId="41" xfId="0" applyFont="1" applyBorder="1" applyAlignment="1">
      <alignment horizontal="justify" vertical="center" wrapText="1"/>
    </xf>
    <xf numFmtId="0" fontId="26" fillId="0" borderId="41" xfId="0" applyFont="1" applyBorder="1" applyAlignment="1">
      <alignment horizontal="center" vertical="center" wrapText="1"/>
    </xf>
    <xf numFmtId="164" fontId="25" fillId="0" borderId="41" xfId="0" applyNumberFormat="1" applyFont="1" applyBorder="1" applyAlignment="1">
      <alignment horizontal="center" vertical="center"/>
    </xf>
    <xf numFmtId="0" fontId="25" fillId="0" borderId="41" xfId="0" applyFont="1" applyBorder="1" applyAlignment="1">
      <alignment horizontal="center" vertical="center"/>
    </xf>
    <xf numFmtId="0" fontId="21" fillId="0" borderId="41" xfId="0" applyFont="1" applyBorder="1" applyAlignment="1">
      <alignment horizontal="justify" vertical="top" wrapText="1"/>
    </xf>
    <xf numFmtId="9" fontId="25" fillId="0" borderId="41" xfId="0" applyNumberFormat="1" applyFont="1" applyBorder="1" applyAlignment="1">
      <alignment horizontal="center" vertical="center"/>
    </xf>
    <xf numFmtId="0" fontId="0" fillId="17" borderId="32" xfId="0" applyFill="1" applyBorder="1" applyAlignment="1">
      <alignment horizontal="justify" vertical="center" wrapText="1"/>
    </xf>
    <xf numFmtId="9" fontId="27" fillId="0" borderId="45" xfId="0" applyNumberFormat="1" applyFont="1" applyBorder="1" applyAlignment="1">
      <alignment horizontal="center" vertical="center"/>
    </xf>
    <xf numFmtId="1" fontId="27" fillId="0" borderId="45" xfId="0" applyNumberFormat="1" applyFont="1" applyBorder="1" applyAlignment="1">
      <alignment horizontal="center" vertical="center"/>
    </xf>
    <xf numFmtId="0" fontId="0" fillId="18" borderId="32" xfId="0" applyFill="1" applyBorder="1" applyAlignment="1">
      <alignment horizontal="justify" vertical="center" wrapText="1"/>
    </xf>
    <xf numFmtId="9" fontId="7" fillId="0" borderId="32" xfId="1" applyFont="1" applyBorder="1" applyAlignment="1" applyProtection="1">
      <alignment horizontal="center" vertical="center"/>
    </xf>
    <xf numFmtId="164" fontId="7" fillId="4" borderId="32" xfId="0" applyNumberFormat="1" applyFont="1" applyFill="1" applyBorder="1" applyAlignment="1">
      <alignment horizontal="center" vertical="center"/>
    </xf>
    <xf numFmtId="0" fontId="18" fillId="0" borderId="45" xfId="0" applyFont="1" applyBorder="1" applyAlignment="1">
      <alignment horizontal="justify" vertical="center" wrapText="1"/>
    </xf>
    <xf numFmtId="0" fontId="7" fillId="0" borderId="32" xfId="1" applyNumberFormat="1" applyFont="1" applyBorder="1" applyAlignment="1" applyProtection="1">
      <alignment horizontal="center" vertical="center" wrapText="1"/>
    </xf>
    <xf numFmtId="0" fontId="7" fillId="0" borderId="32" xfId="1" applyNumberFormat="1" applyFont="1" applyBorder="1" applyAlignment="1" applyProtection="1">
      <alignment horizontal="center" vertical="center"/>
    </xf>
    <xf numFmtId="164" fontId="7" fillId="4" borderId="32" xfId="0" applyNumberFormat="1" applyFont="1" applyFill="1" applyBorder="1" applyAlignment="1">
      <alignment horizontal="center" vertical="center" wrapText="1"/>
    </xf>
    <xf numFmtId="0" fontId="7" fillId="3" borderId="32" xfId="0" applyFont="1" applyFill="1" applyBorder="1" applyAlignment="1">
      <alignment horizontal="justify" vertical="center" wrapText="1"/>
    </xf>
    <xf numFmtId="9" fontId="0" fillId="3" borderId="32" xfId="0" applyNumberFormat="1" applyFill="1" applyBorder="1" applyAlignment="1">
      <alignment horizontal="center" vertical="center"/>
    </xf>
    <xf numFmtId="0" fontId="7" fillId="3" borderId="32" xfId="0" applyFont="1" applyFill="1" applyBorder="1" applyAlignment="1">
      <alignment horizontal="center" vertical="center"/>
    </xf>
    <xf numFmtId="0" fontId="0" fillId="3" borderId="32" xfId="0" applyFill="1" applyBorder="1" applyAlignment="1">
      <alignment horizontal="justify" vertical="center" wrapText="1"/>
    </xf>
    <xf numFmtId="0" fontId="0" fillId="18" borderId="32" xfId="0" applyFill="1" applyBorder="1" applyAlignment="1">
      <alignment horizontal="justify" vertical="top" wrapText="1"/>
    </xf>
    <xf numFmtId="0" fontId="7" fillId="18" borderId="32" xfId="0" applyFont="1" applyFill="1" applyBorder="1" applyAlignment="1">
      <alignment horizontal="justify" vertical="top" wrapText="1"/>
    </xf>
    <xf numFmtId="9" fontId="19" fillId="4" borderId="32" xfId="0" applyNumberFormat="1" applyFont="1" applyFill="1" applyBorder="1" applyAlignment="1">
      <alignment horizontal="center" vertical="center"/>
    </xf>
    <xf numFmtId="0" fontId="0" fillId="9" borderId="32" xfId="0" applyFill="1" applyBorder="1" applyAlignment="1">
      <alignment horizontal="justify" vertical="center" wrapText="1"/>
    </xf>
    <xf numFmtId="0" fontId="0" fillId="3" borderId="32" xfId="0" applyFill="1" applyBorder="1" applyAlignment="1">
      <alignment horizontal="justify" vertical="top" wrapText="1"/>
    </xf>
    <xf numFmtId="0" fontId="7" fillId="3" borderId="32" xfId="0" applyFont="1" applyFill="1" applyBorder="1" applyAlignment="1">
      <alignment horizontal="justify" vertical="top" wrapText="1"/>
    </xf>
    <xf numFmtId="9" fontId="7" fillId="3" borderId="32" xfId="0" applyNumberFormat="1" applyFont="1" applyFill="1" applyBorder="1" applyAlignment="1">
      <alignment horizontal="center" vertical="center"/>
    </xf>
    <xf numFmtId="0" fontId="0" fillId="3" borderId="32" xfId="0" applyFill="1" applyBorder="1" applyAlignment="1">
      <alignment horizontal="center" vertical="center" wrapText="1"/>
    </xf>
    <xf numFmtId="0" fontId="7" fillId="3" borderId="32" xfId="0" applyFont="1" applyFill="1" applyBorder="1" applyAlignment="1">
      <alignment horizontal="center" vertical="center" wrapText="1"/>
    </xf>
    <xf numFmtId="49" fontId="7" fillId="3" borderId="32" xfId="0" applyNumberFormat="1" applyFont="1" applyFill="1" applyBorder="1" applyAlignment="1">
      <alignment horizontal="center" vertical="center"/>
    </xf>
    <xf numFmtId="0" fontId="35" fillId="9" borderId="32" xfId="0" applyFont="1" applyFill="1" applyBorder="1" applyAlignment="1">
      <alignment horizontal="justify" vertical="center" wrapText="1"/>
    </xf>
    <xf numFmtId="0" fontId="6" fillId="9" borderId="32" xfId="0" applyFont="1" applyFill="1" applyBorder="1" applyAlignment="1">
      <alignment horizontal="justify" vertical="center" wrapText="1"/>
    </xf>
    <xf numFmtId="0" fontId="17" fillId="2" borderId="46"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3" fillId="4" borderId="47" xfId="0" applyFont="1" applyFill="1" applyBorder="1" applyAlignment="1">
      <alignment horizontal="center" vertical="center" wrapText="1"/>
    </xf>
    <xf numFmtId="0" fontId="19" fillId="0" borderId="46" xfId="0" applyFont="1" applyBorder="1" applyAlignment="1">
      <alignment horizontal="center" vertical="center"/>
    </xf>
    <xf numFmtId="0" fontId="25" fillId="0" borderId="46" xfId="0" applyFont="1" applyBorder="1" applyAlignment="1">
      <alignment horizontal="center" vertical="center"/>
    </xf>
    <xf numFmtId="0" fontId="25" fillId="0" borderId="46" xfId="0" applyFont="1" applyBorder="1" applyAlignment="1">
      <alignment horizontal="justify" vertical="center" wrapText="1"/>
    </xf>
    <xf numFmtId="0" fontId="25" fillId="0" borderId="46" xfId="0" applyFont="1" applyBorder="1" applyAlignment="1">
      <alignment horizontal="justify" vertical="top" wrapText="1"/>
    </xf>
    <xf numFmtId="0" fontId="25" fillId="0" borderId="46" xfId="0" applyFont="1" applyBorder="1" applyAlignment="1">
      <alignment horizontal="center" vertical="center" wrapText="1"/>
    </xf>
    <xf numFmtId="0" fontId="7" fillId="0" borderId="46" xfId="0" applyFont="1" applyBorder="1" applyAlignment="1">
      <alignment horizontal="center" vertical="center" wrapText="1"/>
    </xf>
    <xf numFmtId="9" fontId="25" fillId="0" borderId="46" xfId="0" applyNumberFormat="1" applyFont="1" applyBorder="1" applyAlignment="1">
      <alignment horizontal="center" vertical="center" wrapText="1"/>
    </xf>
    <xf numFmtId="0" fontId="19" fillId="15" borderId="46" xfId="0" applyFont="1" applyFill="1" applyBorder="1" applyAlignment="1">
      <alignment horizontal="justify" vertical="center" wrapText="1"/>
    </xf>
    <xf numFmtId="164" fontId="25" fillId="0" borderId="46" xfId="0" applyNumberFormat="1" applyFont="1" applyBorder="1" applyAlignment="1">
      <alignment horizontal="center" vertical="center"/>
    </xf>
    <xf numFmtId="9" fontId="25" fillId="0" borderId="46" xfId="0" applyNumberFormat="1" applyFont="1" applyBorder="1" applyAlignment="1">
      <alignment horizontal="center" vertical="center"/>
    </xf>
    <xf numFmtId="0" fontId="0" fillId="26" borderId="46" xfId="0" applyFill="1" applyBorder="1" applyAlignment="1">
      <alignment horizontal="justify" vertical="center" wrapText="1"/>
    </xf>
    <xf numFmtId="0" fontId="7" fillId="0" borderId="46" xfId="0" applyFont="1" applyBorder="1" applyAlignment="1">
      <alignment horizontal="justify" vertical="center" wrapText="1"/>
    </xf>
    <xf numFmtId="9" fontId="7" fillId="0" borderId="46" xfId="0" applyNumberFormat="1" applyFont="1" applyBorder="1" applyAlignment="1">
      <alignment horizontal="center" vertical="center"/>
    </xf>
    <xf numFmtId="164" fontId="7" fillId="0" borderId="46" xfId="0" applyNumberFormat="1" applyFont="1" applyBorder="1" applyAlignment="1">
      <alignment horizontal="center" vertical="center"/>
    </xf>
    <xf numFmtId="0" fontId="7" fillId="0" borderId="46" xfId="0" applyFont="1" applyBorder="1" applyAlignment="1">
      <alignment horizontal="center" vertical="center"/>
    </xf>
    <xf numFmtId="0" fontId="0" fillId="24" borderId="46" xfId="0" applyFill="1" applyBorder="1" applyAlignment="1">
      <alignment horizontal="justify" vertical="center" wrapText="1"/>
    </xf>
    <xf numFmtId="9" fontId="7" fillId="0" borderId="46" xfId="1" applyFont="1" applyFill="1" applyBorder="1" applyAlignment="1" applyProtection="1">
      <alignment horizontal="center" vertical="center"/>
    </xf>
    <xf numFmtId="0" fontId="7" fillId="0" borderId="46" xfId="1" applyNumberFormat="1" applyFont="1" applyFill="1" applyBorder="1" applyAlignment="1" applyProtection="1">
      <alignment horizontal="center" vertical="center" wrapText="1"/>
    </xf>
    <xf numFmtId="0" fontId="7" fillId="0" borderId="46" xfId="1" applyNumberFormat="1" applyFont="1" applyFill="1" applyBorder="1" applyAlignment="1" applyProtection="1">
      <alignment horizontal="center" vertical="center"/>
    </xf>
    <xf numFmtId="164" fontId="7" fillId="0" borderId="46" xfId="0" applyNumberFormat="1" applyFont="1" applyBorder="1" applyAlignment="1">
      <alignment horizontal="center" vertical="center" wrapText="1"/>
    </xf>
    <xf numFmtId="0" fontId="0" fillId="24" borderId="46" xfId="0" applyFill="1" applyBorder="1" applyAlignment="1">
      <alignment horizontal="justify" vertical="top" wrapText="1"/>
    </xf>
    <xf numFmtId="0" fontId="7" fillId="24" borderId="46" xfId="0" applyFont="1" applyFill="1" applyBorder="1" applyAlignment="1">
      <alignment horizontal="justify" vertical="top" wrapText="1"/>
    </xf>
    <xf numFmtId="0" fontId="7" fillId="24" borderId="41" xfId="0" applyFont="1" applyFill="1" applyBorder="1" applyAlignment="1">
      <alignment horizontal="justify" vertical="top" wrapText="1"/>
    </xf>
    <xf numFmtId="0" fontId="7" fillId="0" borderId="41" xfId="0" applyFont="1" applyBorder="1" applyAlignment="1">
      <alignment horizontal="justify" vertical="center" wrapText="1"/>
    </xf>
    <xf numFmtId="0" fontId="7" fillId="0" borderId="41" xfId="0" applyFont="1" applyBorder="1" applyAlignment="1">
      <alignment horizontal="center" vertical="center" wrapText="1"/>
    </xf>
    <xf numFmtId="0" fontId="7" fillId="0" borderId="41" xfId="0" applyFont="1" applyBorder="1" applyAlignment="1">
      <alignment horizontal="center" vertical="center"/>
    </xf>
    <xf numFmtId="164" fontId="7" fillId="0" borderId="41" xfId="0" applyNumberFormat="1" applyFont="1" applyBorder="1" applyAlignment="1">
      <alignment horizontal="center" vertical="center"/>
    </xf>
    <xf numFmtId="0" fontId="0" fillId="0" borderId="46" xfId="0" applyBorder="1" applyAlignment="1">
      <alignment horizontal="justify" vertical="center" wrapText="1"/>
    </xf>
    <xf numFmtId="0" fontId="0" fillId="25" borderId="46" xfId="0" applyFill="1" applyBorder="1" applyAlignment="1">
      <alignment horizontal="justify" vertical="center" wrapText="1"/>
    </xf>
    <xf numFmtId="0" fontId="7" fillId="0" borderId="46" xfId="0" applyFont="1" applyBorder="1" applyAlignment="1">
      <alignment horizontal="justify" vertical="top" wrapText="1"/>
    </xf>
    <xf numFmtId="49" fontId="7" fillId="0" borderId="46" xfId="0" applyNumberFormat="1" applyFont="1" applyBorder="1" applyAlignment="1">
      <alignment horizontal="center" vertical="center"/>
    </xf>
    <xf numFmtId="0" fontId="19" fillId="4" borderId="46" xfId="0" applyFont="1" applyFill="1" applyBorder="1" applyAlignment="1">
      <alignment horizontal="center" vertical="center"/>
    </xf>
    <xf numFmtId="0" fontId="35" fillId="25" borderId="46" xfId="0" applyFont="1" applyFill="1" applyBorder="1" applyAlignment="1">
      <alignment horizontal="justify" vertical="center" wrapText="1"/>
    </xf>
    <xf numFmtId="0" fontId="6" fillId="25" borderId="46" xfId="0" applyFont="1" applyFill="1" applyBorder="1" applyAlignment="1">
      <alignment horizontal="justify" vertical="center" wrapText="1"/>
    </xf>
    <xf numFmtId="9" fontId="7" fillId="0" borderId="46" xfId="0" applyNumberFormat="1" applyFont="1" applyBorder="1" applyAlignment="1">
      <alignment horizontal="center" vertical="center" wrapText="1"/>
    </xf>
    <xf numFmtId="0" fontId="11" fillId="23" borderId="46" xfId="0" applyFont="1" applyFill="1" applyBorder="1" applyAlignment="1">
      <alignment horizontal="justify" vertical="center" wrapText="1"/>
    </xf>
    <xf numFmtId="0" fontId="6" fillId="14" borderId="46" xfId="0" applyFont="1" applyFill="1" applyBorder="1" applyAlignment="1">
      <alignment horizontal="justify" vertical="center" wrapText="1"/>
    </xf>
    <xf numFmtId="0" fontId="24" fillId="10" borderId="46" xfId="0" applyFont="1" applyFill="1" applyBorder="1" applyAlignment="1" applyProtection="1">
      <alignment horizontal="justify" vertical="center" wrapText="1"/>
      <protection locked="0"/>
    </xf>
    <xf numFmtId="0" fontId="19" fillId="0" borderId="46" xfId="0" applyFont="1" applyBorder="1" applyAlignment="1" applyProtection="1">
      <alignment horizontal="justify" vertical="center" wrapText="1"/>
      <protection locked="0"/>
    </xf>
    <xf numFmtId="164" fontId="19" fillId="0" borderId="46" xfId="0" applyNumberFormat="1" applyFont="1" applyBorder="1" applyAlignment="1" applyProtection="1">
      <alignment horizontal="center" vertical="center"/>
      <protection locked="0"/>
    </xf>
    <xf numFmtId="0" fontId="18" fillId="0" borderId="41" xfId="0" applyFont="1" applyBorder="1" applyAlignment="1">
      <alignment horizontal="center" vertical="center"/>
    </xf>
    <xf numFmtId="0" fontId="18" fillId="0" borderId="41" xfId="0" applyFont="1" applyBorder="1" applyAlignment="1">
      <alignment horizontal="center" vertical="center" wrapText="1"/>
    </xf>
    <xf numFmtId="1" fontId="19" fillId="0" borderId="34" xfId="0" applyNumberFormat="1" applyFont="1" applyBorder="1"/>
    <xf numFmtId="1" fontId="19" fillId="0" borderId="34" xfId="0" applyNumberFormat="1" applyFont="1" applyBorder="1" applyAlignment="1">
      <alignment horizontal="center" vertical="center"/>
    </xf>
    <xf numFmtId="1" fontId="19" fillId="0" borderId="49" xfId="0" applyNumberFormat="1" applyFont="1" applyBorder="1"/>
    <xf numFmtId="1" fontId="19" fillId="0" borderId="46" xfId="0" applyNumberFormat="1" applyFont="1" applyBorder="1"/>
    <xf numFmtId="1" fontId="19" fillId="0" borderId="46" xfId="0" applyNumberFormat="1" applyFont="1" applyBorder="1" applyAlignment="1">
      <alignment horizontal="center" vertical="center"/>
    </xf>
    <xf numFmtId="1" fontId="19" fillId="0" borderId="50" xfId="0" applyNumberFormat="1" applyFont="1" applyBorder="1" applyAlignment="1">
      <alignment horizontal="center" vertical="center"/>
    </xf>
    <xf numFmtId="0" fontId="12" fillId="2" borderId="51"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0" fillId="5" borderId="51" xfId="0" applyFill="1" applyBorder="1" applyAlignment="1" applyProtection="1">
      <alignment horizontal="justify" vertical="center" wrapText="1"/>
      <protection locked="0"/>
    </xf>
    <xf numFmtId="0" fontId="7" fillId="0" borderId="51" xfId="0" applyFont="1" applyBorder="1" applyAlignment="1" applyProtection="1">
      <alignment horizontal="justify" vertical="top" wrapText="1"/>
      <protection locked="0"/>
    </xf>
    <xf numFmtId="0" fontId="7" fillId="0" borderId="51" xfId="0" applyFont="1" applyBorder="1" applyAlignment="1" applyProtection="1">
      <alignment horizontal="justify" vertical="center" wrapText="1"/>
      <protection locked="0"/>
    </xf>
    <xf numFmtId="0" fontId="16" fillId="0" borderId="51" xfId="0" applyFont="1" applyBorder="1" applyAlignment="1" applyProtection="1">
      <alignment horizontal="justify" vertical="center" wrapText="1"/>
      <protection locked="0"/>
    </xf>
    <xf numFmtId="0" fontId="16" fillId="4" borderId="51" xfId="0" applyFont="1" applyFill="1" applyBorder="1" applyAlignment="1" applyProtection="1">
      <alignment horizontal="center" vertical="center" wrapText="1"/>
      <protection locked="0"/>
    </xf>
    <xf numFmtId="0" fontId="16" fillId="0" borderId="51" xfId="0" applyFont="1" applyBorder="1" applyAlignment="1">
      <alignment horizontal="center" vertical="center"/>
    </xf>
    <xf numFmtId="9" fontId="16" fillId="4" borderId="51" xfId="0" applyNumberFormat="1" applyFont="1" applyFill="1" applyBorder="1" applyAlignment="1">
      <alignment horizontal="center" vertical="center"/>
    </xf>
    <xf numFmtId="164" fontId="16" fillId="0" borderId="51" xfId="0" applyNumberFormat="1"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wrapText="1"/>
      <protection locked="0"/>
    </xf>
    <xf numFmtId="0" fontId="7" fillId="0" borderId="51" xfId="0" applyFont="1" applyBorder="1" applyAlignment="1">
      <alignment horizontal="justify" vertical="center" wrapText="1"/>
    </xf>
    <xf numFmtId="0" fontId="7" fillId="0" borderId="51" xfId="0" applyFont="1" applyBorder="1" applyAlignment="1">
      <alignment horizontal="center" vertical="center" wrapText="1"/>
    </xf>
    <xf numFmtId="0" fontId="16" fillId="4" borderId="51" xfId="0" applyFont="1" applyFill="1" applyBorder="1" applyAlignment="1" applyProtection="1">
      <alignment horizontal="center" vertical="center"/>
      <protection locked="0"/>
    </xf>
    <xf numFmtId="0" fontId="0" fillId="0" borderId="51" xfId="0" pivotButton="1" applyBorder="1"/>
    <xf numFmtId="0" fontId="0" fillId="0" borderId="51" xfId="0" applyBorder="1"/>
    <xf numFmtId="0" fontId="0" fillId="0" borderId="51" xfId="0" applyBorder="1" applyAlignment="1">
      <alignment horizontal="left" vertical="center"/>
    </xf>
    <xf numFmtId="0" fontId="0" fillId="0" borderId="51" xfId="0" applyBorder="1" applyAlignment="1">
      <alignment horizontal="center" vertical="center"/>
    </xf>
    <xf numFmtId="0" fontId="0" fillId="0" borderId="51" xfId="0" applyBorder="1" applyAlignment="1">
      <alignment horizontal="left"/>
    </xf>
    <xf numFmtId="0" fontId="0" fillId="0" borderId="51" xfId="0" applyBorder="1" applyAlignment="1">
      <alignment horizontal="center"/>
    </xf>
    <xf numFmtId="0" fontId="13" fillId="12" borderId="51" xfId="0" applyFont="1" applyFill="1" applyBorder="1" applyAlignment="1">
      <alignment horizontal="left"/>
    </xf>
    <xf numFmtId="0" fontId="13" fillId="12" borderId="51" xfId="0" applyFont="1" applyFill="1" applyBorder="1" applyAlignment="1">
      <alignment horizontal="center"/>
    </xf>
    <xf numFmtId="0" fontId="11" fillId="13" borderId="51" xfId="0" applyFont="1" applyFill="1" applyBorder="1" applyAlignment="1">
      <alignment horizontal="center" vertical="center"/>
    </xf>
    <xf numFmtId="0" fontId="0" fillId="0" borderId="51" xfId="0" applyBorder="1" applyAlignment="1">
      <alignment vertical="center"/>
    </xf>
    <xf numFmtId="2" fontId="0" fillId="0" borderId="51" xfId="1" applyNumberFormat="1" applyFont="1" applyBorder="1" applyAlignment="1">
      <alignment horizontal="center"/>
    </xf>
    <xf numFmtId="0" fontId="11" fillId="13" borderId="51" xfId="0" applyFont="1" applyFill="1" applyBorder="1"/>
    <xf numFmtId="0" fontId="11" fillId="13" borderId="51" xfId="0" applyFont="1" applyFill="1" applyBorder="1" applyAlignment="1">
      <alignment horizontal="center"/>
    </xf>
    <xf numFmtId="2" fontId="11" fillId="13" borderId="51" xfId="0" applyNumberFormat="1" applyFont="1" applyFill="1" applyBorder="1" applyAlignment="1">
      <alignment horizontal="center"/>
    </xf>
    <xf numFmtId="0" fontId="18" fillId="0" borderId="51" xfId="0" applyFont="1" applyBorder="1" applyAlignment="1">
      <alignment horizontal="center" vertical="center"/>
    </xf>
    <xf numFmtId="0" fontId="19" fillId="0" borderId="51" xfId="0" applyFont="1" applyBorder="1" applyAlignment="1">
      <alignment wrapText="1"/>
    </xf>
    <xf numFmtId="0" fontId="19" fillId="0" borderId="51" xfId="0" applyFont="1" applyBorder="1" applyAlignment="1">
      <alignment horizontal="center" vertical="center"/>
    </xf>
    <xf numFmtId="2" fontId="18" fillId="16" borderId="52" xfId="0" applyNumberFormat="1" applyFont="1" applyFill="1" applyBorder="1" applyAlignment="1">
      <alignment horizontal="justify"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2" fontId="19" fillId="0" borderId="53" xfId="0" applyNumberFormat="1" applyFont="1" applyBorder="1"/>
    <xf numFmtId="1" fontId="19" fillId="0" borderId="56" xfId="0" applyNumberFormat="1" applyFont="1" applyBorder="1" applyAlignment="1">
      <alignment horizontal="center"/>
    </xf>
    <xf numFmtId="2" fontId="19" fillId="0" borderId="57" xfId="0" applyNumberFormat="1" applyFont="1" applyBorder="1"/>
    <xf numFmtId="1" fontId="19" fillId="0" borderId="58" xfId="0" applyNumberFormat="1" applyFont="1" applyBorder="1" applyAlignment="1">
      <alignment horizontal="center"/>
    </xf>
    <xf numFmtId="0" fontId="19" fillId="0" borderId="57" xfId="0" applyFont="1" applyBorder="1" applyAlignment="1">
      <alignment horizontal="center" vertical="center"/>
    </xf>
    <xf numFmtId="2" fontId="18" fillId="16" borderId="41" xfId="0" applyNumberFormat="1" applyFont="1" applyFill="1" applyBorder="1" applyAlignment="1">
      <alignment horizontal="center" vertical="center"/>
    </xf>
    <xf numFmtId="2" fontId="19" fillId="0" borderId="51" xfId="0" applyNumberFormat="1" applyFont="1" applyBorder="1"/>
    <xf numFmtId="1" fontId="19" fillId="0" borderId="53" xfId="0" applyNumberFormat="1" applyFont="1" applyBorder="1" applyAlignment="1">
      <alignment horizontal="center"/>
    </xf>
    <xf numFmtId="2" fontId="18" fillId="16" borderId="51" xfId="0" applyNumberFormat="1" applyFont="1" applyFill="1" applyBorder="1" applyAlignment="1">
      <alignment horizontal="center" vertical="center"/>
    </xf>
    <xf numFmtId="1" fontId="19" fillId="0" borderId="51" xfId="0" applyNumberFormat="1" applyFont="1" applyBorder="1" applyAlignment="1">
      <alignment horizontal="center"/>
    </xf>
    <xf numFmtId="2" fontId="19" fillId="0" borderId="51" xfId="0" applyNumberFormat="1" applyFont="1" applyBorder="1" applyAlignment="1">
      <alignment wrapText="1"/>
    </xf>
    <xf numFmtId="1" fontId="19" fillId="0" borderId="51" xfId="0" applyNumberFormat="1" applyFont="1" applyBorder="1" applyAlignment="1">
      <alignment horizontal="center" vertical="center"/>
    </xf>
    <xf numFmtId="0" fontId="18" fillId="0" borderId="51" xfId="0" applyFont="1" applyBorder="1" applyAlignment="1">
      <alignment horizontal="center"/>
    </xf>
    <xf numFmtId="1" fontId="18" fillId="0" borderId="51" xfId="0" applyNumberFormat="1" applyFont="1" applyBorder="1" applyAlignment="1">
      <alignment horizontal="center"/>
    </xf>
    <xf numFmtId="2" fontId="18" fillId="16" borderId="41" xfId="0" applyNumberFormat="1" applyFont="1" applyFill="1" applyBorder="1" applyAlignment="1">
      <alignment horizontal="justify" vertical="center"/>
    </xf>
    <xf numFmtId="2" fontId="19" fillId="0" borderId="59" xfId="0" applyNumberFormat="1" applyFont="1" applyBorder="1" applyAlignment="1">
      <alignment vertical="center"/>
    </xf>
    <xf numFmtId="2" fontId="19" fillId="0" borderId="60" xfId="0" applyNumberFormat="1" applyFont="1" applyBorder="1"/>
    <xf numFmtId="1" fontId="19" fillId="0" borderId="60" xfId="0" applyNumberFormat="1" applyFont="1" applyBorder="1" applyAlignment="1">
      <alignment horizontal="center"/>
    </xf>
    <xf numFmtId="2" fontId="19" fillId="0" borderId="53" xfId="0" applyNumberFormat="1" applyFont="1" applyBorder="1" applyAlignment="1">
      <alignment horizontal="center"/>
    </xf>
    <xf numFmtId="1" fontId="18" fillId="0" borderId="61" xfId="0" applyNumberFormat="1" applyFont="1" applyBorder="1" applyAlignment="1">
      <alignment horizontal="center"/>
    </xf>
    <xf numFmtId="0" fontId="0" fillId="0" borderId="62" xfId="0" applyBorder="1"/>
    <xf numFmtId="0" fontId="18" fillId="0" borderId="63" xfId="0" applyFont="1" applyBorder="1" applyAlignment="1">
      <alignment horizontal="center"/>
    </xf>
    <xf numFmtId="1" fontId="18" fillId="0" borderId="63" xfId="0" applyNumberFormat="1" applyFont="1" applyBorder="1" applyAlignment="1">
      <alignment horizontal="center"/>
    </xf>
    <xf numFmtId="2" fontId="19" fillId="0" borderId="53" xfId="0" applyNumberFormat="1" applyFont="1" applyBorder="1" applyAlignment="1">
      <alignment wrapText="1"/>
    </xf>
    <xf numFmtId="0" fontId="19" fillId="0" borderId="51" xfId="0" applyFont="1" applyBorder="1" applyAlignment="1">
      <alignment horizontal="justify" wrapText="1"/>
    </xf>
    <xf numFmtId="1" fontId="19" fillId="0" borderId="57" xfId="0" applyNumberFormat="1" applyFont="1" applyBorder="1" applyAlignment="1">
      <alignment horizontal="center"/>
    </xf>
    <xf numFmtId="1" fontId="19" fillId="0" borderId="53" xfId="0" applyNumberFormat="1" applyFont="1" applyBorder="1" applyAlignment="1">
      <alignment horizontal="center" vertical="center"/>
    </xf>
    <xf numFmtId="2" fontId="19" fillId="0" borderId="54" xfId="0" applyNumberFormat="1" applyFont="1" applyBorder="1"/>
    <xf numFmtId="1" fontId="19" fillId="0" borderId="54" xfId="0" applyNumberFormat="1" applyFont="1" applyBorder="1" applyAlignment="1">
      <alignment horizontal="center"/>
    </xf>
    <xf numFmtId="2" fontId="19" fillId="0" borderId="60" xfId="0" applyNumberFormat="1" applyFont="1" applyBorder="1" applyAlignment="1">
      <alignment horizontal="justify" vertical="top" wrapText="1"/>
    </xf>
    <xf numFmtId="1" fontId="19" fillId="0" borderId="60" xfId="0" applyNumberFormat="1" applyFont="1" applyBorder="1" applyAlignment="1">
      <alignment horizontal="center" vertical="center"/>
    </xf>
    <xf numFmtId="2" fontId="19" fillId="0" borderId="53" xfId="0" applyNumberFormat="1" applyFont="1" applyBorder="1" applyAlignment="1">
      <alignment horizontal="justify" vertical="top" wrapText="1"/>
    </xf>
    <xf numFmtId="2" fontId="19" fillId="0" borderId="60" xfId="0" applyNumberFormat="1" applyFont="1" applyBorder="1" applyAlignment="1">
      <alignment horizontal="left" vertical="top" wrapText="1"/>
    </xf>
    <xf numFmtId="1" fontId="18" fillId="0" borderId="60" xfId="0" applyNumberFormat="1" applyFont="1" applyBorder="1" applyAlignment="1">
      <alignment horizontal="center" vertical="center"/>
    </xf>
    <xf numFmtId="0" fontId="19" fillId="0" borderId="51" xfId="0" applyFont="1" applyBorder="1"/>
    <xf numFmtId="49" fontId="30" fillId="0" borderId="51" xfId="0" applyNumberFormat="1" applyFont="1" applyBorder="1"/>
    <xf numFmtId="4" fontId="19" fillId="0" borderId="51" xfId="0" applyNumberFormat="1" applyFont="1" applyBorder="1"/>
    <xf numFmtId="4" fontId="18" fillId="0" borderId="51" xfId="0" applyNumberFormat="1" applyFont="1" applyBorder="1"/>
    <xf numFmtId="0" fontId="19" fillId="0" borderId="51" xfId="0" applyFont="1" applyBorder="1" applyAlignment="1">
      <alignment horizontal="justify" vertical="top" wrapText="1"/>
    </xf>
    <xf numFmtId="0" fontId="25" fillId="0" borderId="51" xfId="0" applyFont="1" applyBorder="1" applyAlignment="1">
      <alignment horizontal="justify" vertical="center" wrapText="1"/>
    </xf>
    <xf numFmtId="0" fontId="19" fillId="0" borderId="51" xfId="0" applyFont="1" applyBorder="1" applyAlignment="1">
      <alignment horizontal="justify" vertical="center" wrapText="1"/>
    </xf>
    <xf numFmtId="0" fontId="0" fillId="0" borderId="51" xfId="0" applyBorder="1" applyAlignment="1" applyProtection="1">
      <alignment horizontal="justify" vertical="center" wrapText="1"/>
      <protection locked="0"/>
    </xf>
    <xf numFmtId="0" fontId="0" fillId="0" borderId="51" xfId="0" applyBorder="1" applyAlignment="1" applyProtection="1">
      <alignment vertical="center" wrapText="1"/>
      <protection locked="0"/>
    </xf>
    <xf numFmtId="0" fontId="0" fillId="0" borderId="51" xfId="0" applyBorder="1" applyAlignment="1" applyProtection="1">
      <alignment horizontal="center" vertical="center"/>
      <protection locked="0"/>
    </xf>
    <xf numFmtId="0" fontId="0" fillId="0" borderId="51" xfId="0"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9" fontId="0" fillId="0" borderId="51" xfId="0" applyNumberFormat="1" applyBorder="1" applyAlignment="1" applyProtection="1">
      <alignment horizontal="center" vertical="center"/>
      <protection locked="0"/>
    </xf>
    <xf numFmtId="9" fontId="0" fillId="0" borderId="51" xfId="0" applyNumberFormat="1" applyBorder="1" applyAlignment="1" applyProtection="1">
      <alignment vertical="center" wrapText="1"/>
      <protection locked="0"/>
    </xf>
    <xf numFmtId="0" fontId="0" fillId="0" borderId="51" xfId="0" applyBorder="1" applyAlignment="1">
      <alignment horizontal="center" vertical="center" wrapText="1"/>
    </xf>
    <xf numFmtId="0" fontId="19" fillId="0" borderId="51" xfId="0" applyFont="1" applyBorder="1" applyAlignment="1">
      <alignment horizontal="center" vertical="center" wrapText="1"/>
    </xf>
    <xf numFmtId="0" fontId="41" fillId="0" borderId="51" xfId="0" applyFont="1" applyBorder="1" applyAlignment="1">
      <alignment horizontal="center" vertical="center"/>
    </xf>
    <xf numFmtId="0" fontId="0" fillId="0" borderId="51" xfId="0" applyBorder="1" applyAlignment="1" applyProtection="1">
      <alignment horizontal="center" vertical="center" wrapText="1"/>
      <protection locked="0"/>
    </xf>
    <xf numFmtId="0" fontId="24" fillId="10" borderId="51" xfId="0" applyFont="1" applyFill="1" applyBorder="1" applyAlignment="1">
      <alignment horizontal="justify" vertical="center" wrapText="1"/>
    </xf>
    <xf numFmtId="49" fontId="19" fillId="0" borderId="51" xfId="0" applyNumberFormat="1" applyFont="1" applyBorder="1" applyAlignment="1">
      <alignment horizontal="center" vertical="center"/>
    </xf>
    <xf numFmtId="0" fontId="25" fillId="0" borderId="51" xfId="0" applyFont="1" applyBorder="1" applyAlignment="1">
      <alignment horizontal="center" vertical="center"/>
    </xf>
    <xf numFmtId="0" fontId="25" fillId="0" borderId="51" xfId="0" applyFont="1" applyBorder="1" applyAlignment="1">
      <alignment horizontal="justify" vertical="top" wrapText="1"/>
    </xf>
    <xf numFmtId="0" fontId="24" fillId="11" borderId="51" xfId="0" applyFont="1" applyFill="1" applyBorder="1" applyAlignment="1">
      <alignment horizontal="justify" vertical="center" wrapText="1"/>
    </xf>
    <xf numFmtId="0" fontId="26" fillId="0" borderId="51" xfId="0" applyFont="1" applyBorder="1" applyAlignment="1">
      <alignment horizontal="center" vertical="center"/>
    </xf>
    <xf numFmtId="0" fontId="7" fillId="0" borderId="43" xfId="0" applyFont="1" applyBorder="1" applyAlignment="1">
      <alignment horizontal="center" vertical="center"/>
    </xf>
    <xf numFmtId="0" fontId="7" fillId="0" borderId="48" xfId="0" applyFont="1" applyBorder="1" applyAlignment="1">
      <alignment horizontal="center" vertical="center"/>
    </xf>
    <xf numFmtId="0" fontId="7" fillId="0" borderId="12" xfId="0" applyFont="1" applyBorder="1" applyAlignment="1">
      <alignment horizontal="justify" vertical="center" wrapText="1"/>
    </xf>
    <xf numFmtId="0" fontId="7" fillId="0" borderId="43" xfId="0" applyFont="1" applyBorder="1" applyAlignment="1">
      <alignment horizontal="center" vertical="center" wrapText="1"/>
    </xf>
    <xf numFmtId="0" fontId="7" fillId="0" borderId="46" xfId="0" applyFont="1" applyBorder="1" applyAlignment="1">
      <alignment vertical="center" wrapText="1"/>
    </xf>
    <xf numFmtId="164" fontId="40" fillId="0" borderId="46" xfId="0" applyNumberFormat="1" applyFont="1" applyBorder="1" applyAlignment="1" applyProtection="1">
      <alignment vertical="center" wrapText="1"/>
      <protection locked="0"/>
    </xf>
    <xf numFmtId="164" fontId="40" fillId="0" borderId="41" xfId="0" applyNumberFormat="1" applyFont="1" applyBorder="1" applyAlignment="1" applyProtection="1">
      <alignment vertical="center" wrapText="1"/>
      <protection locked="0"/>
    </xf>
    <xf numFmtId="164" fontId="40" fillId="0" borderId="51" xfId="0" applyNumberFormat="1" applyFont="1" applyBorder="1" applyAlignment="1" applyProtection="1">
      <alignment vertical="center" wrapText="1"/>
      <protection locked="0"/>
    </xf>
    <xf numFmtId="164" fontId="0" fillId="0" borderId="51" xfId="0" applyNumberFormat="1" applyBorder="1" applyAlignment="1" applyProtection="1">
      <alignment vertical="center"/>
      <protection locked="0"/>
    </xf>
    <xf numFmtId="164" fontId="19" fillId="0" borderId="51" xfId="0" applyNumberFormat="1" applyFont="1" applyBorder="1" applyAlignment="1">
      <alignment horizontal="center" vertical="center"/>
    </xf>
    <xf numFmtId="164" fontId="0" fillId="0" borderId="51" xfId="0" applyNumberFormat="1" applyBorder="1" applyAlignment="1" applyProtection="1">
      <alignment horizontal="center" vertical="center"/>
      <protection locked="0"/>
    </xf>
    <xf numFmtId="164" fontId="43" fillId="0" borderId="46" xfId="0" applyNumberFormat="1" applyFont="1" applyBorder="1" applyAlignment="1" applyProtection="1">
      <alignment vertical="center" wrapText="1"/>
      <protection locked="0"/>
    </xf>
    <xf numFmtId="164" fontId="7" fillId="15" borderId="46" xfId="0" applyNumberFormat="1" applyFont="1" applyFill="1" applyBorder="1" applyAlignment="1">
      <alignment horizontal="center" vertical="center" wrapText="1"/>
    </xf>
    <xf numFmtId="0" fontId="7" fillId="15" borderId="46" xfId="0" applyFont="1" applyFill="1" applyBorder="1" applyAlignment="1">
      <alignment horizontal="center" vertical="center" wrapText="1"/>
    </xf>
    <xf numFmtId="0" fontId="19" fillId="4" borderId="41" xfId="0" applyFont="1" applyFill="1" applyBorder="1" applyAlignment="1">
      <alignment horizontal="center" vertical="center"/>
    </xf>
    <xf numFmtId="0" fontId="0" fillId="0" borderId="51" xfId="0" applyBorder="1" applyAlignment="1">
      <alignment horizontal="justify" vertical="center" wrapText="1"/>
    </xf>
    <xf numFmtId="0" fontId="6" fillId="0" borderId="51" xfId="0" applyFont="1" applyBorder="1" applyAlignment="1" applyProtection="1">
      <alignment horizontal="justify" vertical="center" wrapText="1"/>
      <protection locked="0"/>
    </xf>
    <xf numFmtId="0" fontId="0" fillId="0" borderId="46" xfId="0" applyBorder="1" applyAlignment="1">
      <alignment horizontal="justify" vertical="top" wrapText="1"/>
    </xf>
    <xf numFmtId="0" fontId="7" fillId="0" borderId="41" xfId="0" applyFont="1" applyBorder="1" applyAlignment="1">
      <alignment horizontal="justify" vertical="top" wrapText="1"/>
    </xf>
    <xf numFmtId="0" fontId="41" fillId="27" borderId="51" xfId="0" applyFont="1" applyFill="1" applyBorder="1" applyAlignment="1">
      <alignment horizontal="left" vertical="center" wrapText="1"/>
    </xf>
    <xf numFmtId="9" fontId="41" fillId="27" borderId="51" xfId="0" applyNumberFormat="1" applyFont="1" applyFill="1" applyBorder="1" applyAlignment="1">
      <alignment horizontal="left" vertical="center"/>
    </xf>
    <xf numFmtId="14" fontId="41" fillId="27" borderId="51" xfId="0" applyNumberFormat="1" applyFont="1" applyFill="1" applyBorder="1" applyAlignment="1">
      <alignment horizontal="left" vertical="center" wrapText="1"/>
    </xf>
    <xf numFmtId="0" fontId="2" fillId="0" borderId="51" xfId="0" applyFont="1" applyBorder="1" applyAlignment="1">
      <alignment horizontal="left" vertical="center" wrapText="1"/>
    </xf>
    <xf numFmtId="0" fontId="41" fillId="0" borderId="51" xfId="0" applyFont="1" applyBorder="1" applyAlignment="1">
      <alignment horizontal="left" vertical="center" wrapText="1"/>
    </xf>
    <xf numFmtId="14" fontId="41" fillId="0" borderId="51" xfId="0" applyNumberFormat="1" applyFont="1" applyBorder="1" applyAlignment="1">
      <alignment horizontal="left" vertical="center" wrapText="1"/>
    </xf>
    <xf numFmtId="14" fontId="2" fillId="27" borderId="51" xfId="0" applyNumberFormat="1" applyFont="1" applyFill="1" applyBorder="1" applyAlignment="1">
      <alignment horizontal="left" vertical="center" wrapText="1"/>
    </xf>
    <xf numFmtId="0" fontId="41" fillId="0" borderId="51" xfId="0" applyFont="1" applyBorder="1" applyAlignment="1">
      <alignment horizontal="left" vertical="center"/>
    </xf>
    <xf numFmtId="9" fontId="2" fillId="0" borderId="51" xfId="0" applyNumberFormat="1" applyFont="1" applyBorder="1" applyAlignment="1">
      <alignment horizontal="left" vertical="center" wrapText="1"/>
    </xf>
    <xf numFmtId="0" fontId="2" fillId="27" borderId="51" xfId="0" applyFont="1" applyFill="1" applyBorder="1" applyAlignment="1">
      <alignment horizontal="left" vertical="center" wrapText="1"/>
    </xf>
    <xf numFmtId="0" fontId="44" fillId="27" borderId="51" xfId="0" applyFont="1" applyFill="1" applyBorder="1" applyAlignment="1">
      <alignment horizontal="left" vertical="center" wrapText="1"/>
    </xf>
    <xf numFmtId="9" fontId="2" fillId="27" borderId="51" xfId="0" applyNumberFormat="1" applyFont="1" applyFill="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pplyProtection="1">
      <alignment horizontal="left" vertical="center" wrapText="1"/>
      <protection locked="0"/>
    </xf>
    <xf numFmtId="0" fontId="2" fillId="0" borderId="51" xfId="0" applyFont="1" applyBorder="1" applyAlignment="1" applyProtection="1">
      <alignment horizontal="left" vertical="center"/>
      <protection locked="0"/>
    </xf>
    <xf numFmtId="164" fontId="2" fillId="0" borderId="51" xfId="0" applyNumberFormat="1" applyFont="1" applyBorder="1" applyAlignment="1" applyProtection="1">
      <alignment horizontal="left" vertical="center"/>
      <protection locked="0"/>
    </xf>
    <xf numFmtId="0" fontId="2" fillId="27" borderId="51" xfId="0" applyFont="1" applyFill="1" applyBorder="1" applyAlignment="1" applyProtection="1">
      <alignment horizontal="left" vertical="center" wrapText="1"/>
      <protection locked="0"/>
    </xf>
    <xf numFmtId="9" fontId="2" fillId="0" borderId="51" xfId="0" applyNumberFormat="1" applyFont="1" applyBorder="1" applyAlignment="1">
      <alignment horizontal="left" vertical="center"/>
    </xf>
    <xf numFmtId="1" fontId="2" fillId="0" borderId="51" xfId="0" applyNumberFormat="1" applyFont="1" applyBorder="1" applyAlignment="1">
      <alignment horizontal="left" vertical="center"/>
    </xf>
    <xf numFmtId="0" fontId="2" fillId="3" borderId="51" xfId="0" applyFont="1" applyFill="1" applyBorder="1" applyAlignment="1" applyProtection="1">
      <alignment horizontal="left" vertical="center" wrapText="1"/>
      <protection locked="0"/>
    </xf>
    <xf numFmtId="0" fontId="2" fillId="3" borderId="51" xfId="0" applyFont="1" applyFill="1" applyBorder="1" applyAlignment="1" applyProtection="1">
      <alignment horizontal="left" vertical="center"/>
      <protection locked="0"/>
    </xf>
    <xf numFmtId="164" fontId="2" fillId="3" borderId="51" xfId="0" applyNumberFormat="1" applyFont="1" applyFill="1" applyBorder="1" applyAlignment="1" applyProtection="1">
      <alignment horizontal="left" vertical="center"/>
      <protection locked="0"/>
    </xf>
    <xf numFmtId="0" fontId="0" fillId="3" borderId="60" xfId="0" applyFill="1" applyBorder="1" applyAlignment="1" applyProtection="1">
      <alignment vertical="center" wrapText="1"/>
      <protection locked="0"/>
    </xf>
    <xf numFmtId="0" fontId="25" fillId="0" borderId="66" xfId="0" applyFont="1" applyBorder="1" applyAlignment="1">
      <alignment horizontal="center" vertical="center"/>
    </xf>
    <xf numFmtId="0" fontId="19" fillId="0" borderId="66" xfId="0" applyFont="1" applyBorder="1" applyAlignment="1">
      <alignment horizontal="center" vertical="center" wrapText="1"/>
    </xf>
    <xf numFmtId="0" fontId="2" fillId="0" borderId="67" xfId="0" applyFont="1" applyBorder="1" applyAlignment="1">
      <alignment horizontal="left" vertical="center" wrapText="1"/>
    </xf>
    <xf numFmtId="0" fontId="0" fillId="3" borderId="51" xfId="0" applyFill="1" applyBorder="1" applyAlignment="1" applyProtection="1">
      <alignment vertical="center"/>
      <protection locked="0"/>
    </xf>
    <xf numFmtId="0" fontId="19" fillId="15" borderId="0" xfId="0" applyFont="1" applyFill="1"/>
    <xf numFmtId="0" fontId="20" fillId="2" borderId="0" xfId="0" applyFont="1" applyFill="1" applyAlignment="1">
      <alignment horizontal="center" vertical="center"/>
    </xf>
    <xf numFmtId="0" fontId="21" fillId="7" borderId="39" xfId="0" applyFont="1" applyFill="1" applyBorder="1" applyAlignment="1">
      <alignment horizontal="center" vertical="center"/>
    </xf>
    <xf numFmtId="0" fontId="21" fillId="7" borderId="40" xfId="0" applyFont="1" applyFill="1" applyBorder="1" applyAlignment="1">
      <alignment horizontal="center" vertical="center"/>
    </xf>
    <xf numFmtId="0" fontId="25" fillId="0" borderId="41" xfId="0" applyFont="1" applyBorder="1" applyAlignment="1">
      <alignment horizontal="justify" vertical="center" wrapText="1"/>
    </xf>
    <xf numFmtId="0" fontId="25" fillId="0" borderId="1" xfId="0" applyFont="1" applyBorder="1" applyAlignment="1">
      <alignment horizontal="justify" vertical="center" wrapText="1"/>
    </xf>
    <xf numFmtId="0" fontId="18" fillId="14" borderId="4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0" borderId="9" xfId="0" applyFont="1" applyBorder="1" applyAlignment="1">
      <alignment horizontal="center"/>
    </xf>
    <xf numFmtId="0" fontId="18" fillId="0" borderId="13" xfId="0" applyFont="1" applyBorder="1" applyAlignment="1">
      <alignment horizontal="center"/>
    </xf>
    <xf numFmtId="0" fontId="11" fillId="13" borderId="9" xfId="0" applyFont="1" applyFill="1" applyBorder="1" applyAlignment="1">
      <alignment horizontal="center"/>
    </xf>
    <xf numFmtId="0" fontId="11" fillId="13" borderId="14" xfId="0" applyFont="1" applyFill="1" applyBorder="1" applyAlignment="1">
      <alignment horizontal="center"/>
    </xf>
    <xf numFmtId="0" fontId="11" fillId="13" borderId="43" xfId="0" applyFont="1" applyFill="1" applyBorder="1" applyAlignment="1">
      <alignment horizontal="center" vertical="center" wrapText="1"/>
    </xf>
    <xf numFmtId="0" fontId="11" fillId="13" borderId="44" xfId="0" applyFont="1" applyFill="1" applyBorder="1" applyAlignment="1">
      <alignment horizontal="center" vertical="center" wrapText="1"/>
    </xf>
    <xf numFmtId="0" fontId="11" fillId="13" borderId="45" xfId="0" applyFont="1" applyFill="1" applyBorder="1" applyAlignment="1">
      <alignment horizontal="center" vertical="center" wrapText="1"/>
    </xf>
    <xf numFmtId="2" fontId="19" fillId="0" borderId="19" xfId="0" applyNumberFormat="1" applyFont="1" applyBorder="1" applyAlignment="1">
      <alignment horizontal="left" vertical="center"/>
    </xf>
    <xf numFmtId="2" fontId="19" fillId="0" borderId="20" xfId="0" applyNumberFormat="1" applyFont="1" applyBorder="1" applyAlignment="1">
      <alignment horizontal="left" vertical="center"/>
    </xf>
    <xf numFmtId="2" fontId="19" fillId="0" borderId="55" xfId="0" applyNumberFormat="1" applyFont="1" applyBorder="1" applyAlignment="1">
      <alignment horizontal="left" vertical="center"/>
    </xf>
    <xf numFmtId="0" fontId="18" fillId="0" borderId="1" xfId="0" applyFont="1" applyBorder="1" applyAlignment="1">
      <alignment horizontal="center"/>
    </xf>
    <xf numFmtId="0" fontId="18" fillId="0" borderId="15" xfId="0" applyFont="1" applyBorder="1" applyAlignment="1">
      <alignment horizontal="center"/>
    </xf>
    <xf numFmtId="2" fontId="19" fillId="0" borderId="60" xfId="0" applyNumberFormat="1" applyFont="1" applyBorder="1" applyAlignment="1">
      <alignment horizontal="left" vertical="center" wrapText="1"/>
    </xf>
    <xf numFmtId="0" fontId="18" fillId="0" borderId="60" xfId="0" applyFont="1" applyBorder="1" applyAlignment="1">
      <alignment horizontal="center" vertical="center"/>
    </xf>
    <xf numFmtId="2" fontId="19" fillId="0" borderId="59" xfId="0" applyNumberFormat="1" applyFont="1" applyBorder="1" applyAlignment="1">
      <alignment vertical="center"/>
    </xf>
    <xf numFmtId="2" fontId="19" fillId="0" borderId="20" xfId="0" applyNumberFormat="1" applyFont="1" applyBorder="1" applyAlignment="1">
      <alignment vertical="center"/>
    </xf>
    <xf numFmtId="2" fontId="19" fillId="0" borderId="19" xfId="0" applyNumberFormat="1" applyFont="1" applyBorder="1" applyAlignment="1">
      <alignment vertical="center"/>
    </xf>
    <xf numFmtId="2" fontId="19" fillId="0" borderId="65" xfId="0" applyNumberFormat="1" applyFont="1" applyBorder="1" applyAlignment="1">
      <alignment horizontal="center" vertical="center"/>
    </xf>
    <xf numFmtId="2" fontId="19" fillId="0" borderId="19" xfId="0" applyNumberFormat="1" applyFont="1" applyBorder="1" applyAlignment="1">
      <alignment horizontal="center" vertical="center"/>
    </xf>
    <xf numFmtId="2" fontId="19" fillId="0" borderId="20" xfId="0" applyNumberFormat="1" applyFont="1" applyBorder="1" applyAlignment="1">
      <alignment horizontal="center" vertical="center"/>
    </xf>
    <xf numFmtId="2" fontId="19" fillId="0" borderId="64" xfId="0" applyNumberFormat="1" applyFont="1" applyBorder="1" applyAlignment="1">
      <alignment horizontal="center" vertical="center"/>
    </xf>
    <xf numFmtId="2" fontId="19" fillId="0" borderId="23" xfId="0" applyNumberFormat="1" applyFont="1" applyBorder="1" applyAlignment="1">
      <alignment horizontal="center" vertical="center"/>
    </xf>
    <xf numFmtId="2" fontId="19" fillId="0" borderId="24" xfId="0" applyNumberFormat="1" applyFont="1" applyBorder="1" applyAlignment="1">
      <alignment horizontal="center" vertical="center"/>
    </xf>
    <xf numFmtId="0" fontId="19" fillId="0" borderId="51" xfId="0" applyFont="1" applyBorder="1" applyAlignment="1">
      <alignment horizontal="center" wrapText="1"/>
    </xf>
  </cellXfs>
  <cellStyles count="3">
    <cellStyle name="Hipervínculo" xfId="2" builtinId="8"/>
    <cellStyle name="Normal" xfId="0" builtinId="0"/>
    <cellStyle name="Porcentaje" xfId="1" builtinId="5"/>
  </cellStyles>
  <dxfs count="11">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center"/>
    </dxf>
    <dxf>
      <alignment vertical="center"/>
    </dxf>
    <dxf>
      <alignment vertical="center"/>
    </dxf>
  </dxfs>
  <tableStyles count="0" defaultTableStyle="TableStyleMedium2" defaultPivotStyle="PivotStyleLight16"/>
  <colors>
    <mruColors>
      <color rgb="FF66FF33"/>
      <color rgb="FF00FF00"/>
      <color rgb="FFCC00CC"/>
      <color rgb="FFFF99CC"/>
      <color rgb="FFCCFF99"/>
      <color rgb="FFFF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79375</xdr:rowOff>
    </xdr:from>
    <xdr:to>
      <xdr:col>0</xdr:col>
      <xdr:colOff>559594</xdr:colOff>
      <xdr:row>1</xdr:row>
      <xdr:rowOff>115391</xdr:rowOff>
    </xdr:to>
    <xdr:pic>
      <xdr:nvPicPr>
        <xdr:cNvPr id="2" name="Picture 1" descr="Picture">
          <a:extLst>
            <a:ext uri="{FF2B5EF4-FFF2-40B4-BE49-F238E27FC236}">
              <a16:creationId xmlns:a16="http://schemas.microsoft.com/office/drawing/2014/main" id="{58896662-690C-4227-B945-004BA1E13509}"/>
            </a:ext>
          </a:extLst>
        </xdr:cNvPr>
        <xdr:cNvPicPr>
          <a:picLocks noChangeAspect="1"/>
        </xdr:cNvPicPr>
      </xdr:nvPicPr>
      <xdr:blipFill>
        <a:blip xmlns:r="http://schemas.openxmlformats.org/officeDocument/2006/relationships" r:embed="rId1"/>
        <a:stretch>
          <a:fillRect/>
        </a:stretch>
      </xdr:blipFill>
      <xdr:spPr>
        <a:xfrm>
          <a:off x="166687" y="79375"/>
          <a:ext cx="392907" cy="488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738187</xdr:colOff>
      <xdr:row>0</xdr:row>
      <xdr:rowOff>119062</xdr:rowOff>
    </xdr:from>
    <xdr:to>
      <xdr:col>0</xdr:col>
      <xdr:colOff>1678781</xdr:colOff>
      <xdr:row>0</xdr:row>
      <xdr:rowOff>1024071</xdr:rowOff>
    </xdr:to>
    <xdr:pic>
      <xdr:nvPicPr>
        <xdr:cNvPr id="2" name="Picture 1" descr="Picture">
          <a:extLst>
            <a:ext uri="{FF2B5EF4-FFF2-40B4-BE49-F238E27FC236}">
              <a16:creationId xmlns:a16="http://schemas.microsoft.com/office/drawing/2014/main" id="{773A8240-3CCA-4C20-89F8-433688784261}"/>
            </a:ext>
          </a:extLst>
        </xdr:cNvPr>
        <xdr:cNvPicPr>
          <a:picLocks noChangeAspect="1"/>
        </xdr:cNvPicPr>
      </xdr:nvPicPr>
      <xdr:blipFill>
        <a:blip xmlns:r="http://schemas.openxmlformats.org/officeDocument/2006/relationships" r:embed="rId1"/>
        <a:stretch>
          <a:fillRect/>
        </a:stretch>
      </xdr:blipFill>
      <xdr:spPr>
        <a:xfrm>
          <a:off x="2586037" y="0"/>
          <a:ext cx="940594" cy="9050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1571625</xdr:colOff>
      <xdr:row>3</xdr:row>
      <xdr:rowOff>19050</xdr:rowOff>
    </xdr:to>
    <xdr:pic>
      <xdr:nvPicPr>
        <xdr:cNvPr id="2" name="Imagen 1">
          <a:extLst>
            <a:ext uri="{FF2B5EF4-FFF2-40B4-BE49-F238E27FC236}">
              <a16:creationId xmlns:a16="http://schemas.microsoft.com/office/drawing/2014/main" id="{3A950E71-EC74-4772-9C14-3C2FEAEB27EE}"/>
            </a:ext>
          </a:extLst>
        </xdr:cNvPr>
        <xdr:cNvPicPr>
          <a:picLocks noChangeAspect="1"/>
        </xdr:cNvPicPr>
      </xdr:nvPicPr>
      <xdr:blipFill>
        <a:blip xmlns:r="http://schemas.openxmlformats.org/officeDocument/2006/relationships" r:embed="rId1"/>
        <a:stretch>
          <a:fillRect/>
        </a:stretch>
      </xdr:blipFill>
      <xdr:spPr>
        <a:xfrm>
          <a:off x="0" y="9525"/>
          <a:ext cx="3267075" cy="581025"/>
        </a:xfrm>
        <a:prstGeom prst="rect">
          <a:avLst/>
        </a:prstGeom>
      </xdr:spPr>
    </xdr:pic>
    <xdr:clientData/>
  </xdr:twoCellAnchor>
  <xdr:twoCellAnchor editAs="oneCell">
    <xdr:from>
      <xdr:col>4</xdr:col>
      <xdr:colOff>0</xdr:colOff>
      <xdr:row>3</xdr:row>
      <xdr:rowOff>0</xdr:rowOff>
    </xdr:from>
    <xdr:to>
      <xdr:col>5</xdr:col>
      <xdr:colOff>1409700</xdr:colOff>
      <xdr:row>6</xdr:row>
      <xdr:rowOff>180975</xdr:rowOff>
    </xdr:to>
    <xdr:pic>
      <xdr:nvPicPr>
        <xdr:cNvPr id="3" name="Imagen 2">
          <a:extLst>
            <a:ext uri="{FF2B5EF4-FFF2-40B4-BE49-F238E27FC236}">
              <a16:creationId xmlns:a16="http://schemas.microsoft.com/office/drawing/2014/main" id="{69CE5E71-8DEF-4369-9FAD-24851702E2EA}"/>
            </a:ext>
          </a:extLst>
        </xdr:cNvPr>
        <xdr:cNvPicPr>
          <a:picLocks noChangeAspect="1"/>
        </xdr:cNvPicPr>
      </xdr:nvPicPr>
      <xdr:blipFill>
        <a:blip xmlns:r="http://schemas.openxmlformats.org/officeDocument/2006/relationships" r:embed="rId2"/>
        <a:stretch>
          <a:fillRect/>
        </a:stretch>
      </xdr:blipFill>
      <xdr:spPr>
        <a:xfrm>
          <a:off x="4743450" y="571500"/>
          <a:ext cx="3267075" cy="752475"/>
        </a:xfrm>
        <a:prstGeom prst="rect">
          <a:avLst/>
        </a:prstGeom>
      </xdr:spPr>
    </xdr:pic>
    <xdr:clientData/>
  </xdr:twoCellAnchor>
  <xdr:twoCellAnchor editAs="oneCell">
    <xdr:from>
      <xdr:col>7</xdr:col>
      <xdr:colOff>0</xdr:colOff>
      <xdr:row>9</xdr:row>
      <xdr:rowOff>0</xdr:rowOff>
    </xdr:from>
    <xdr:to>
      <xdr:col>10</xdr:col>
      <xdr:colOff>581025</xdr:colOff>
      <xdr:row>14</xdr:row>
      <xdr:rowOff>209550</xdr:rowOff>
    </xdr:to>
    <xdr:pic>
      <xdr:nvPicPr>
        <xdr:cNvPr id="4" name="Imagen 3">
          <a:extLst>
            <a:ext uri="{FF2B5EF4-FFF2-40B4-BE49-F238E27FC236}">
              <a16:creationId xmlns:a16="http://schemas.microsoft.com/office/drawing/2014/main" id="{82C1522D-BEE9-49B0-B28E-B49794B6A661}"/>
            </a:ext>
          </a:extLst>
        </xdr:cNvPr>
        <xdr:cNvPicPr>
          <a:picLocks noChangeAspect="1"/>
        </xdr:cNvPicPr>
      </xdr:nvPicPr>
      <xdr:blipFill>
        <a:blip xmlns:r="http://schemas.openxmlformats.org/officeDocument/2006/relationships" r:embed="rId3"/>
        <a:stretch>
          <a:fillRect/>
        </a:stretch>
      </xdr:blipFill>
      <xdr:spPr>
        <a:xfrm>
          <a:off x="7029450" y="1895475"/>
          <a:ext cx="2867025" cy="1162050"/>
        </a:xfrm>
        <a:prstGeom prst="rect">
          <a:avLst/>
        </a:prstGeom>
      </xdr:spPr>
    </xdr:pic>
    <xdr:clientData/>
  </xdr:twoCellAnchor>
  <xdr:twoCellAnchor editAs="oneCell">
    <xdr:from>
      <xdr:col>5</xdr:col>
      <xdr:colOff>123825</xdr:colOff>
      <xdr:row>101</xdr:row>
      <xdr:rowOff>95250</xdr:rowOff>
    </xdr:from>
    <xdr:to>
      <xdr:col>7</xdr:col>
      <xdr:colOff>374060</xdr:colOff>
      <xdr:row>108</xdr:row>
      <xdr:rowOff>100718</xdr:rowOff>
    </xdr:to>
    <xdr:pic>
      <xdr:nvPicPr>
        <xdr:cNvPr id="5" name="Imagen 4">
          <a:extLst>
            <a:ext uri="{FF2B5EF4-FFF2-40B4-BE49-F238E27FC236}">
              <a16:creationId xmlns:a16="http://schemas.microsoft.com/office/drawing/2014/main" id="{81DA45D6-11E8-AF13-5043-CFBED029503D}"/>
            </a:ext>
          </a:extLst>
        </xdr:cNvPr>
        <xdr:cNvPicPr>
          <a:picLocks noChangeAspect="1"/>
        </xdr:cNvPicPr>
      </xdr:nvPicPr>
      <xdr:blipFill>
        <a:blip xmlns:r="http://schemas.openxmlformats.org/officeDocument/2006/relationships" r:embed="rId4"/>
        <a:stretch>
          <a:fillRect/>
        </a:stretch>
      </xdr:blipFill>
      <xdr:spPr>
        <a:xfrm>
          <a:off x="5657850" y="17792700"/>
          <a:ext cx="3450635" cy="1548518"/>
        </a:xfrm>
        <a:prstGeom prst="rect">
          <a:avLst/>
        </a:prstGeom>
      </xdr:spPr>
    </xdr:pic>
    <xdr:clientData/>
  </xdr:twoCellAnchor>
  <xdr:twoCellAnchor editAs="oneCell">
    <xdr:from>
      <xdr:col>4</xdr:col>
      <xdr:colOff>447675</xdr:colOff>
      <xdr:row>77</xdr:row>
      <xdr:rowOff>133350</xdr:rowOff>
    </xdr:from>
    <xdr:to>
      <xdr:col>9</xdr:col>
      <xdr:colOff>181903</xdr:colOff>
      <xdr:row>91</xdr:row>
      <xdr:rowOff>11270</xdr:rowOff>
    </xdr:to>
    <xdr:pic>
      <xdr:nvPicPr>
        <xdr:cNvPr id="6" name="Imagen 5">
          <a:extLst>
            <a:ext uri="{FF2B5EF4-FFF2-40B4-BE49-F238E27FC236}">
              <a16:creationId xmlns:a16="http://schemas.microsoft.com/office/drawing/2014/main" id="{CA331983-889A-F05F-F655-BE086B164EA0}"/>
            </a:ext>
          </a:extLst>
        </xdr:cNvPr>
        <xdr:cNvPicPr>
          <a:picLocks noChangeAspect="1"/>
        </xdr:cNvPicPr>
      </xdr:nvPicPr>
      <xdr:blipFill>
        <a:blip xmlns:r="http://schemas.openxmlformats.org/officeDocument/2006/relationships" r:embed="rId5"/>
        <a:stretch>
          <a:fillRect/>
        </a:stretch>
      </xdr:blipFill>
      <xdr:spPr>
        <a:xfrm>
          <a:off x="5219700" y="14763750"/>
          <a:ext cx="6316003" cy="255444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708.619387962965" createdVersion="7" refreshedVersion="7" minRefreshableVersion="3" recordCount="93" xr:uid="{00000000-000A-0000-FFFF-FFFF00000000}">
  <cacheSource type="worksheet">
    <worksheetSource ref="C10:M82" sheet="F14.1  PLANES DE MEJORAMIENT..."/>
  </cacheSource>
  <cacheFields count="19">
    <cacheField name="DESCRIPCIÓN DEL HALLAZGO" numFmtId="0">
      <sharedItems longText="1"/>
    </cacheField>
    <cacheField name="CAUSA DEL HALLAZGO" numFmtId="0">
      <sharedItems containsMixedTypes="1" containsNumber="1" containsInteger="1" minValue="0" maxValue="0" longText="1"/>
    </cacheField>
    <cacheField name="ACCIÓN DE MEJORA" numFmtId="0">
      <sharedItems/>
    </cacheField>
    <cacheField name="ACTIVIDADES / DESCRIPCIÓN" numFmtId="0">
      <sharedItems count="67" longText="1">
        <s v="Designar la supervisión de los contratos de Comodato en los funcionarios de planta que posean Formación Bomberil, mientras surte la Contratación por Prestación de Servicios, como apoyo a la supervisión."/>
        <s v="Reiterar de manera  trimestral a los Comandantes de los CB, las obligaciones que tienen a cargo como supervisores de los bienes entregados en Comodato."/>
        <s v="Elaborar los Comodatos identificando las características y referencias especificas del bien a entregar"/>
        <s v="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
        <s v="Llamadas telefónicas informando el envió del correo electrónico"/>
        <s v="Diligenciar y actualizar trimestralmente  la Matriz de seguimiento de supervisiones de los bienes de comodato."/>
        <s v="Realizar la salida de almacén  de entrega de los Bienes en comodato, identificando todas las características del mismo."/>
        <s v="Identificación con código de barras de los elementos entregados en comodato"/>
        <s v="Correo mensual informando, los vencimientos de los SOAT, a la Subdirección Administrativa y Financiera y Gestión Contractual con base en la información registrada en el RUNT."/>
        <s v="Correo mensual por parte del Supervisor informando a la Subdirección administrativa y Gestión Contractual, los vencimientos de la Póliza de Responsabilidad Civil y de la Póliza Todo riesgo de los bienes entregados en Comodato_x000a_"/>
        <s v="Realizar el Proceso contractual de las Pólizas de Responsabilidad Civil, Todo Riesgo y Soat, antes de su vencimiento."/>
        <s v="Correo semestral  por parte de Gestión Administrativa  a Gestión Financiera informando, el vencimiento del Pago de los Impuestos de los Vehículos."/>
        <s v="Realizar la revisión mensual del recaudo de la cuenta  corriente DTN-RECAUDO FONDO NAL DE BOMBEROS LEY 1575-2012 (Banco Agrario), con el fin de verificar los terceros"/>
        <s v="Solicitar a la Superintendencia Financiera de Colombia, el nombre del terceros de los registros no identificados, cuando los mismos no hayan ingresado en la Plataforma del Banco Agrario o  no se haya recibido el soporte de la consignación."/>
        <s v="Realizar el cruce mensual de los aportes consignados por las aseguradoras (Banco Agrario) vrs los registros de los ingresos por Imputar en el SIIF NACIÓN"/>
        <s v="Solicitar a Talento Humano, Almacén, Supervisores, Jurídica, la información detallada para ser incorporada a las notas contables."/>
        <s v="Realizar las notas contables incluyendo la información detallada en los rubros: Cuentas por Cobrar, Cuentas de orden, Propiedad planta y equipo, e Ingresos entre otros"/>
        <s v="Realizar el cierre financiero y contable de los contratos y convenios que se derivaron del convenio 9677-06-1298-2013"/>
        <s v="Efectuar el cierre financiero del Convenio 9677-06-1298-2013, en los Estados Contables de la DNBC"/>
        <s v="Realizar el cruce mensual de los aportes consignados por las aseguradoras (Banco Agrario) y el 2% calculado con base en las primas netas emitidas."/>
        <s v="Solicitar a Fasecolda de manera mensual  la relación de las aseguradoras aportantes"/>
        <s v="Consolidar las actas faltantes de los kit de bioseguridad entregados a los CB."/>
        <s v="Consolidar las actas faltantes de los Termómetros que hacen parte de los kit de bioseguridad entregados a los CB"/>
        <s v="Verificar  y reorganizar las 12 actas de entrega de kits de bioseguridad las cuales presentan inconsistencias en cuanto a la ilegibilidad"/>
        <s v="Consolidar la totalidad de las actas de entrega, verificando el CB al cual fue entregado los Kits, así como la cantidad de elementos que lo componen verificando la legibilidad de las mismas."/>
        <s v="Implementar el sistema de Información  ERP (Planificador de recursos empresariales), con relación al módulo de inventarios y Activos fijos,  en cuanto al seguimiento y control de las entradas y salidas de almacén."/>
        <s v="Generar las entradas de almacén con las correspondientes facturas emitidas por los proveedores, y remitir copia de las mismas a la Subdirección de Coordinación bomberil para realizar las Resoluciones de Adjudicación"/>
        <s v="Generación de las resoluciones de adjudicación de los bienes entregados a los CB, las características del bien, códigos entre otros."/>
        <s v="Generación de las salidas de almacén de los bienes entregados a los CB, indicando el número de la resolución."/>
        <s v="Iniciar las acciones  disciplinarias a que haya lugar por el incumplimiento a los procedimientos y manuales establecidos por la entidad"/>
        <s v="Cuando se presenten situaciones atípicas que generen la declaratoria de Urgencia Manifiesta, se acataran las directrices impartidas por los órganos de control y vigilancia"/>
        <s v="Implementación en los documentos elaborados por el proceso de Gestión Contractual,  de la fecha de la elaboración, del nombre de quien lo elaboró, nombre quien lo revisa y lo aprueba."/>
        <s v="Actualizar el manual de contratación con capitulo especial que incluya la  Urgencia Manifiesta acatando la normatividad  de las directrices impartidas por los órganos de control y vigilancia."/>
        <s v="Actualización del Manual de supervisión e incluir los Procedimientos de entrega de Bienes y Central de Cuentas."/>
        <s v="Taller de socialización semestral del Manual de Contratación y Supervisión "/>
        <s v="Actualización del Procedimiento de Gestión de Bienes, incluyendo la aplicabilidad del sistema ERP."/>
        <s v="Actualización de los Procedimientos PC-GF-10 Registro de obligaciones versión 1, procedimiento PCGF-10 Central de cuentas versión 1, en relación a la implementación de controles"/>
        <s v="Taller de socialización semestral de los procedimientos actualizados"/>
        <s v="Taller de socialización semestral de los procedimientos actualizados del Proceso Gestión Financiera"/>
        <s v="Actualización del Manual de supervisión incluyendo formatos necesarios para el seguimiento de entrega de bienes."/>
        <s v="Verificar por parte de los supervisores que en todos los informes de supervisión se establezca   la descripción del bien y especificaciones  técnicas indicadas  en los contratos, así como los  ingresos,  salidas y acta de recibo final."/>
        <s v="Actualización del Manual de supervisión , estableciendo claramente las obligaciones de los Supervisores, así como la actualización y/o modificación de los formatos de Acta de Inicio, liquidación de contratos entre otros."/>
        <s v="Taller de socialización semestral  del Manual de Supervisión"/>
        <s v="Actualización de los Procedimientos PC-GF-10 Registro de obligaciones versión 1, procedimiento PCGF-10 Central de cuentas versión 1, Procedimiento PC-AD-01 Gestión de Bienes,  en relación a la implementación de controles"/>
        <s v="Implementación en los documentos elaborados por el proceso de Gestión Contractual, de la fecha de elaboración, del nombre de quien  lo elabora, quien lo revisa y lo aprueba."/>
        <s v="Actualización del Manual de Contratación, formatos, procedimientos y demás documentos que hacen parte del mismo, incluyendo el nombre de quien elaboró, quien aprobó la fecha y la firma."/>
        <s v="Actualización del Manual de supervisión, formatos, procedimientos y demás documentos que hacen parte del mismo, incluyendo el nombre de quien elaboró, quien aprobó la fecha y la firma."/>
        <s v="Actualizar el manual de contratación con capitulo especial para la urgencia manifiesta acatando la normatividad  de las directrices impartidas por los órganos de control y vigilancia. _x000a_Asimismo, incluir  los lineamientos generales con relación a la generación de los estudios de mercado y análisis del sector."/>
        <s v="Taller de socialización semestral del Manual de Contratación."/>
        <s v="Modificación de la minuta contractual, referente a la liquidación de los contratos conforme a la Normatividad legal así como lo estipulado en el Manual de Contratación."/>
        <s v="Actualizar el manual de contratación en relación a los requisitos para la liquidación de los contratos conforme a la normatividad vigente, incluyendo el procedimiento para llevar a cabo dicha liquidación"/>
        <s v="Taller de socialización semestral  del Manual de Contratación."/>
        <s v="Actualizar el formato de acta de inicio incluyendo  un acápite donde el supervisor deba verificar el tiempo y el valor estipulado en las pólizas y que el mismo  se ajuste a lo establecido en el contrato."/>
        <s v="Actualizar el manual de contratación incluyendo  el formato de acta de inicio donde se establezca la verificación por parte del supervisor del tiempo y el valor estipulado en las pólizas "/>
        <s v="Actualización del Procedimiento  Gestión de Bienes,  en relación a la entrega de los bienes adquiridos"/>
        <s v="Generar en el sistema de gestión documental establecido por la DNBC,  el número de radicado  y fecha que identificará los documentos presentados por el contratista y/o supervisor para el respectivo  trámite de pago."/>
        <s v="Realizar  capacitaciones en la plataforma SECOP II con la participación y contratistas del procesos de gestión contractual, de manera trimestral"/>
        <s v="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
        <s v="Incluir en el Manual de contratación el flujo de aprobación responsables y vistos buenos en la plataforma SECOP II."/>
        <s v="Generar el PAA conforme a los lineamientos establecidos por Colombia Compra Eficiente, indicando los procesos que se adelantaran, responsables, fechas de inicio y finalización, cuantía, tipo de proceso, responsables de generar estudios entre otros."/>
        <s v="Realizar seguimiento mensual al PAA, y presentarlo a la Alta Dirección y al comité de contratación para la respectiva toma de decisiones."/>
        <s v="Realizar el seguimiento de la ejecución presupuestal de los gastos de funcionamiento (Semáforo) y los gastos de inversión (Cadena de Valor) en forma mensual y  presentarlo a la Alta Dirección y al comité de contratación para realizar el seguimiento y   evaluar los procesos contractuales  que no se hallan adelantado y los que están curso. "/>
        <s v="Establecer un calendario contractual, con el fin de estimar si es necesario gestionar Vigencias Futuras por parte de la Entidad, realizarle seguimiento  y presentarlo al Comité de Contratación para la toma de decisiones"/>
        <s v="Realizar  el mantenimiento evolutivo, del  sistema de Información  ERP (Planificador de recursos empresariales), con relación al módulo de inventarios, Activos fijos y nomina   y realizar los respectivos seguimientos trimestrales"/>
        <s v="Estabilizar el  formulario de consulta y seguimiento del radicado de una PQRSD a través de la página web de la entidad. "/>
        <s v="Actualización del sofware ORFEO, en cuanto a la digitalización y firmas digitales y mecánicas"/>
        <s v="Realizar el mantenimiento del Sistema de Gestión Documental ORFEO. "/>
      </sharedItems>
    </cacheField>
    <cacheField name="ACTIVIDADES / UNIDAD DE MEDIDA" numFmtId="0">
      <sharedItems/>
    </cacheField>
    <cacheField name="ACTIVIDADES / CANTIDADES UNIDAD DE MEDIDA" numFmtId="0">
      <sharedItems containsMixedTypes="1" containsNumber="1" containsInteger="1" minValue="1" maxValue="12"/>
    </cacheField>
    <cacheField name="ACTIVIDADES / FECHA DE INICIO" numFmtId="164">
      <sharedItems containsSemiMixedTypes="0" containsNonDate="0" containsDate="1" containsString="0" minDate="2019-12-16T00:00:00" maxDate="2022-04-16T00:00:00"/>
    </cacheField>
    <cacheField name="ACTIVIDADES / FECHA DE TERMINACIÓN" numFmtId="164">
      <sharedItems containsSemiMixedTypes="0" containsNonDate="0" containsDate="1" containsString="0" minDate="2020-06-30T00:00:00" maxDate="2023-07-01T00:00:00" count="9">
        <d v="2021-03-31T00:00:00"/>
        <d v="2020-12-30T00:00:00"/>
        <d v="2020-06-30T00:00:00"/>
        <d v="2021-12-30T00:00:00"/>
        <d v="2021-12-31T00:00:00"/>
        <d v="2022-03-31T00:00:00"/>
        <d v="2022-06-30T00:00:00"/>
        <d v="2022-12-31T00:00:00"/>
        <d v="2023-06-30T00:00:00"/>
      </sharedItems>
      <fieldGroup par="18" base="7">
        <rangePr groupBy="months" startDate="2020-06-30T00:00:00" endDate="2023-07-01T00:00:00"/>
        <groupItems count="14">
          <s v="&lt;30/06/2020"/>
          <s v="ene"/>
          <s v="feb"/>
          <s v="mar"/>
          <s v="abr"/>
          <s v="may"/>
          <s v="jun"/>
          <s v="jul"/>
          <s v="ago"/>
          <s v="sep"/>
          <s v="oct"/>
          <s v="nov"/>
          <s v="dic"/>
          <s v="&gt;1/07/2023"/>
        </groupItems>
      </fieldGroup>
    </cacheField>
    <cacheField name="ACTIVIDADES / PLAZO EN SEMANAS" numFmtId="0">
      <sharedItems containsSemiMixedTypes="0" containsString="0" containsNumber="1" containsInteger="1" minValue="12" maxValue="104"/>
    </cacheField>
    <cacheField name="RESPONSABLE" numFmtId="0">
      <sharedItems/>
    </cacheField>
    <cacheField name="DEPENDENCIA RESPONSABLE" numFmtId="0">
      <sharedItems containsBlank="1"/>
    </cacheField>
    <cacheField name="% AVANCE DE LA OFICINA DE CONTROL INTERNO PARA PRESENTAR AL SIRECI" numFmtId="0">
      <sharedItems containsString="0" containsBlank="1" containsNumber="1" containsInteger="1" minValue="0" maxValue="0"/>
    </cacheField>
    <cacheField name="% AVANCE DE LA OFICINA DE CONTROL INTERNO PARA PRESENTAR A LA DIRECCION" numFmtId="0">
      <sharedItems containsString="0" containsBlank="1" containsNumber="1" containsInteger="1" minValue="0" maxValue="1"/>
    </cacheField>
    <cacheField name="OBSERVACIONES SEGUIMIENTO A 30 DE MARZO DE 2022" numFmtId="0">
      <sharedItems longText="1"/>
    </cacheField>
    <cacheField name="CANTIDAD ó  (%) DE AVANCE FÍSICO DE EJECUCIÓN DEPENDENCIAS" numFmtId="0">
      <sharedItems containsNonDate="0" containsString="0" containsBlank="1"/>
    </cacheField>
    <cacheField name="ACTIVIDADES EJECUTADAS POR LAS DEPENDENCIAS" numFmtId="0">
      <sharedItems containsNonDate="0" containsString="0" containsBlank="1"/>
    </cacheField>
    <cacheField name="Estado" numFmtId="0">
      <sharedItems count="10">
        <s v="Cumplida con efectividad "/>
        <s v="Cumplida sin evidencias"/>
        <s v="Cumplida con efectividad sin diligenciar matriz"/>
        <s v="Cumplida sin evidencias sin diligenciar matriz"/>
        <s v="Vencida  sin efectividad sin diligenciar matriz"/>
        <s v="Vencida  sin efectividad depende de otra acción"/>
        <s v="En ejecución sin evidencias sin diligenciar matriz"/>
        <s v="En ejecución con evidencias sin diligenciar matriz"/>
        <s v="En ejecución  sin evidencias "/>
        <s v="Sin seguimiento"/>
      </sharedItems>
    </cacheField>
    <cacheField name="Trimestres" numFmtId="0" databaseField="0">
      <fieldGroup base="7">
        <rangePr groupBy="quarters" startDate="2020-06-30T00:00:00" endDate="2023-07-01T00:00:00"/>
        <groupItems count="6">
          <s v="&lt;30/06/2020"/>
          <s v="Trim.1"/>
          <s v="Trim.2"/>
          <s v="Trim.3"/>
          <s v="Trim.4"/>
          <s v="&gt;1/07/2023"/>
        </groupItems>
      </fieldGroup>
    </cacheField>
    <cacheField name="Años" numFmtId="0" databaseField="0">
      <fieldGroup base="7">
        <rangePr groupBy="years" startDate="2020-06-30T00:00:00" endDate="2023-07-01T00:00:00"/>
        <groupItems count="6">
          <s v="&lt;30/06/2020"/>
          <s v="2020"/>
          <s v="2021"/>
          <s v="2022"/>
          <s v="2023"/>
          <s v="&gt;1/07/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0"/>
    <s v="Delegación de Supervisión al personal de planta "/>
    <n v="1"/>
    <d v="2020-01-01T00:00:00"/>
    <x v="0"/>
    <n v="64"/>
    <s v="Dirección General-Subdirección Estratégica y de Coordinación Bomberil-Subdirección Administrativa y Financiera-Gestión Contractual"/>
    <s v="CONTRATACION"/>
    <m/>
    <n v="1"/>
    <s v="La acción de mejora finalizó el 31 de marzo de 2021._x000a__x000a_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Desde el segundo semestre de 2021 no se han realizado designaciones de supervisión en comodatos, ya que  los bienes se están entregando a los CB por medio de resoluciones de adjudicación._x000a__x000a_Por lo tanto, se dio cumplimiento a la acción de mejora establecida en el plan de mejoramiento."/>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
    <s v="Correos Electrónicos trimestrales_x000a_"/>
    <n v="1"/>
    <d v="2020-01-01T00:00:00"/>
    <x v="1"/>
    <n v="52"/>
    <s v="Subdirección Estratégica y de Coordinación Bomberil-Supervisores"/>
    <s v="FORTALECIMIENTO BOMBERIL"/>
    <m/>
    <n v="1"/>
    <s v="La acción de mejora finalizó el 30 de diciembre de 2020._x000a__x000a_Los supervisores de los comodatos el día 04 de marzo de 2022  remitieron correos electrónicos a los diferentes cuerpos de bomberos del país, informando las obligaciones que tienen como Comodatarios, entre otras:_x000a__x000a_1) Emplear el mayor cuidado en la conservación del bien dado en comodato y responder hasta de la culpa levísima._x000a_2) Cuidar y realizar los mantenimientos preventivos y correctivos del bien recibido en comodato._x000a_3) Tener el debido cuidado con la documentación eferente al vehículo objeto de comodato_x000a_4) Restituir el bien dado en comodato a la finalización del plazo señalado o de la ocurrencia de alguna de las causales de terminación._x000a_5) Utilizar el bien única y exclusivamente para los fines que fueron establecidos y destinados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2"/>
    <s v="Comodatos con Identificación_x000a_"/>
    <n v="1"/>
    <d v="2020-01-01T00:00:00"/>
    <x v="1"/>
    <n v="52"/>
    <s v="Subdirección Administrativa y Financiera-Gestión Contractual"/>
    <s v="FORTALECIMIENTO BOMBERIL"/>
    <m/>
    <n v="1"/>
    <s v="La acción culmino el 30 de diciembre de 2020. _x000a__x000a_La DNBC, actualmente no genera Comodatos; pero  se están realizando  resoluciones de adjudicación de bienes entregados a los Cuerpos de Bomberos,   identificando en las mismas  las características y referencias especificas del bien a entregar. _x000a__x000a_No obstante, no se logró realizar seguimiento a las resoluciones de adjudicación de bienes por parte de la OCI; por cuanto, no fueron cargadas en el ONE DRIVE las respectivas evidencias._x000a__x000a_De igual forma, el avance de la ejecución y las actividades ejecutadas por parte del responsable no fue diligenciada en la matriz remitida por el proceso de Mejora Continua.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3"/>
    <s v="Correos Electrónicos trimestrales_x000a_"/>
    <n v="1"/>
    <d v="2020-01-01T00:00:00"/>
    <x v="1"/>
    <n v="52"/>
    <s v="Subdirección Estratégica y de Coordinación Bomberil-Supervisores"/>
    <s v="FORTALECIMIENTO BOMBERIL"/>
    <m/>
    <n v="1"/>
    <s v="La acción de mejora finalizó el 30 de diciembre de 2020._x000a__x000a_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0 se realizaron las siguientes solicitudes:_x000a__x000a_09 de marzo de 2022: Analizador géminis y  cámara térmica_x000a_08 y 09 de marzo de 2022: Carrotanque, compresor BAUER, CRIF, Kit Brec Corte y Brec Eléctrico, kit de desinundación, Kit EPP, Kit Forestal, Kit Matpel, Kit Tecnológico, Máquina Extintora, Tramo de Manguera, UIR, Kit acuático Mar.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4"/>
    <s v="Planilla de registro telefónica_x000a_"/>
    <n v="1"/>
    <d v="2020-01-01T00:00:00"/>
    <x v="1"/>
    <n v="52"/>
    <s v="Subdirección Estratégica y de Coordinación Bomberil-Supervisores"/>
    <s v="FORTALECIMIENTO BOMBERIL"/>
    <m/>
    <n v="1"/>
    <s v="La acción de mejora finalizó el 30 de diciembre de 2020._x000a__x000a_Los supervisores durante el primer semestre de 2022,  han realizado 292  llamadas telefónicas a los Cuerpos de Bomberos a los cuales se les entregaron bienes en Comodato registrando: _x000a__x000a_Enero:  70  llamadas Telefónicas_x000a_Febrero:  211  llamadas Telefónicas _x000a_Marzo:  11  llamadas Telefónicas 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5"/>
    <s v="Matriz de seguimiento trimestral"/>
    <n v="4"/>
    <d v="2020-01-01T00:00:00"/>
    <x v="1"/>
    <n v="52"/>
    <s v="Subdirección Estratégica y de Coordinación Bomberil-Supervisores"/>
    <s v="FORTALECIMIENTO BOMBERIL"/>
    <m/>
    <n v="0"/>
    <s v="L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_x000a__x000a_Por lo tanto, se ha dado cumplimiento a la acción de mejora establecida en el plan de mejoramiento.  _x000a_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6"/>
    <s v="Salidas de Almacén_x000a_"/>
    <n v="1"/>
    <d v="2020-01-01T00:00:00"/>
    <x v="1"/>
    <n v="52"/>
    <s v="Subdirección Administrativa y Financiera-Almacén"/>
    <s v="ALMACEN-ADMINISTRATIVA"/>
    <m/>
    <n v="0"/>
    <s v="La acción de mejora finalizó el 30 de Diciembre de 2020.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7"/>
    <s v="Identificación de bienes_x000a_"/>
    <n v="1"/>
    <d v="2020-01-01T00:00:00"/>
    <x v="1"/>
    <n v="52"/>
    <s v="Subdirección Administrativa y Financiera-Almacén"/>
    <s v="ALMACEN-ADMINISTRATIVA"/>
    <m/>
    <n v="0"/>
    <s v="La acción de mejora finalizó el 30 de diciembre de 2020. _x000a__x000a_No se cargaron evidencias en el ONE DRIVE para el primer trimestre de 2020; por lo tanto, no se logró realizar el seguimiento por parte de la OCI, para verificar su EFECTIVIDAD.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8"/>
    <s v="Correos mensuales_x000a_"/>
    <n v="12"/>
    <d v="2019-12-16T00:00:00"/>
    <x v="1"/>
    <n v="54"/>
    <s v="Subdirección Administrativa y Financiera-Almacén-Gestión Administrativa"/>
    <s v="ALMACEN-ADMINISTRATIVA"/>
    <m/>
    <n v="0"/>
    <s v="La acción de mejora finalizó el 30 de diciembre de 2020. _x000a__x000a_Los días 11 de enero , 24 de febrero y  09 de marzo de 2022, se realizó el envió mensual  de correos electrónicos  al proceso de Gestión Administrativa,  Gestión Contractual y Fortalecimiento Bomberil adjuntando  el archivo denominado  BD seguimiento SOAT 2022, donde se  informa el vencimiento de los SOAT. _x000a__x000a_El avance de la ejecución y las actividades ejecutadas por parte del responsable no fue diligenciada en la matriz remitida por el proceso de Mejora Continua."/>
    <m/>
    <m/>
    <x v="2"/>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n v="0"/>
    <s v="Implementar acciones de supervisión y control de los bienes entregados en comodato."/>
    <x v="9"/>
    <s v="Correos mensuales_x000a_"/>
    <n v="12"/>
    <d v="2019-12-16T00:00:00"/>
    <x v="1"/>
    <n v="54"/>
    <s v="Subdirección Estratégica y de Coordinación Bomberil-Supervisores"/>
    <s v="FORTALECIMIENTO BOMBERIL"/>
    <m/>
    <n v="0"/>
    <s v="La acción de mejora finalizó el 30 de Diciembre de 2020._x000a__x000a_Los días 11 de enero,   24 de febrero y 09 de marzo de 2020, se remitió por parte de los supervisores Correo mensual  informando a la Subdirección administrativa y Gestión Contractual, los vencimientos de la Póliza de Responsabilidad Civil y de la Póliza Todo riesgo de los bienes entregados en Comodato._x000a__x000a_Por lo tanto, se ha dado cumplimiento a la acción de mejora establecida en el plan de mejoramiento.  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0"/>
    <s v="Adquisición de Pólizas"/>
    <n v="1"/>
    <d v="2020-01-01T00:00:00"/>
    <x v="1"/>
    <n v="52"/>
    <s v="Subdirección Administrativa y Financiera-Gestión Contractual"/>
    <s v="CONTRATACION"/>
    <m/>
    <n v="0"/>
    <s v="La acción de mejora finalizó el 30 de diciembre de 2020. _x000a__x000a_Mediante la resolución 268 de 2019, del 23 de diciembre de 2019, se adjudicó el proceso de Licitación Pública No. 002 de 2019. Se realizó otro si No. 3 ampliando el plazo de cobertura hasta el 11 de octubre de 2021._x000a__x000a_De igual forma, mediante nota de cobertura se amplió la cobertura hasta el 11 de febrero de 2022._x000a__x000a_No obstante no se cargó soporte en el ONE DRIVE,  donde se evidencie ampliación o nuevo proceso contractual que cubra desde el 12 de febrero de 2022 a la fecha._x000a__x000a_El avance de la ejecución y las actividades ejecutadas por parte del responsable no fue diligenciada en la matriz remitida por el proceso de Mejora Continua._x000a__x000a_"/>
    <m/>
    <m/>
    <x v="3"/>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1"/>
    <s v="Correo semestral _x000a_"/>
    <n v="2"/>
    <d v="2019-12-16T00:00:00"/>
    <x v="1"/>
    <n v="54"/>
    <s v="Subdirección Administrativa y Financiera-Almacén-Gestión Administrativa"/>
    <s v="ALMACEN-ADMINISTRATIVA"/>
    <m/>
    <n v="0"/>
    <s v="La acción de mejora finalizó el 30 de diciembre de 2020. 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2"/>
    <s v="Seguimiento mensual_x000a_"/>
    <n v="12"/>
    <d v="2020-01-01T00:00:00"/>
    <x v="1"/>
    <n v="52"/>
    <s v="Subdirección Administrativa y Financiera-Gestión Financiera"/>
    <s v="FINANCIERA"/>
    <m/>
    <n v="0"/>
    <s v="La acción de mejora finalizó el 30 de diciembre de 2020. _x000a__x000a_Se realizó el seguimiento mensual del Recaudo de la cuenta del Fondo Nacional de Bomberos (Banco Agrario) con el fin de identificar los terceros, de los meses de enero y febrero de 2022 quedando pendiente el mes de marzo de 2022.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3"/>
    <s v="Correos  electrónicos sobre no identificación de terceros."/>
    <n v="1"/>
    <d v="2020-01-01T00:00:00"/>
    <x v="1"/>
    <n v="52"/>
    <s v="Subdirección Administrativa y Financiera-Gestión Financiera"/>
    <s v="FINANCIERA"/>
    <m/>
    <n v="0"/>
    <s v="La acción de mejora finalizó el 30 de diciembre de 2020. _x000a__x000a_El día 03 de marzo de  2022  se remitió correo a la Superintendencia Financiera de Colombia solicitando el nombre de terceros de los registros no identificados._x000a__x000a_En enero y febrero de 2022, no se realizó correo; no obstante, no se explica en el avance  del proceso si para estos meses se identificaron la totalidad de los terceros.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4"/>
    <s v="Cruces"/>
    <n v="12"/>
    <d v="2020-01-01T00:00:00"/>
    <x v="1"/>
    <n v="52"/>
    <s v="Subdirección Administrativa y Financiera-Gestión Financiera"/>
    <s v="FINANCIERA"/>
    <m/>
    <n v="0"/>
    <s v="La acción de mejora finalizó el 30 de diciembre de 2020._x000a__x000a_Se realizó el seguimiento mensual del Recaudo de la cuenta del Fondo Nacional de Bomberos (Banco Agrario) con respeto al Libro del SIIF Nación _x000a__x000a_Por lo tanto, se ha dado cumplimiento a la acción de mejora establecida en el Plan de Mejoramiento._x000a__x000a_"/>
    <m/>
    <m/>
    <x v="0"/>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5"/>
    <s v="Correos de Solicitud_x000a_"/>
    <n v="1"/>
    <d v="2020-01-01T00:00:00"/>
    <x v="1"/>
    <n v="52"/>
    <s v="Subdirección Administrativa y Financiera-Gestión Financiera"/>
    <s v="FINANCIERA"/>
    <m/>
    <n v="0"/>
    <s v="La acción de mejora finalizó el 30 de diciembre de 2020._x000a__x000a_No se cargaron evidencias en el ONE DRIVE; por lo tanto, no se logró realizar el seguimiento por parte de la OCI."/>
    <m/>
    <m/>
    <x v="1"/>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6"/>
    <s v="Notas contables"/>
    <n v="1"/>
    <d v="2020-01-01T00:00:00"/>
    <x v="2"/>
    <n v="36"/>
    <s v="Subdirección Administrativa y Financiera-Gestión Financiera"/>
    <s v="FINANCIERA"/>
    <m/>
    <n v="0"/>
    <s v="La acción de mejora finalizó el 30 de Junio  de 2020._x000a__x000a_Se cargó las notas a los estados contables de los estados financieros de la vigencia 2020 y no los de la vigencia 2021,"/>
    <m/>
    <m/>
    <x v="1"/>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7"/>
    <s v="Cierre Financiero"/>
    <n v="1"/>
    <d v="2020-01-01T00:00:00"/>
    <x v="3"/>
    <n v="78"/>
    <s v="Gestión Jurídica"/>
    <s v="JURIDICA"/>
    <m/>
    <n v="0"/>
    <s v="La acción de mejora finalizó el 30 de Diciembre  de 2021.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4"/>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8"/>
    <s v="Cierre Financiero"/>
    <n v="1"/>
    <d v="2020-01-01T00:00:00"/>
    <x v="4"/>
    <n v="104"/>
    <s v="Subdirección Administrativa y Financiera -Gestión  Financiera"/>
    <s v="FINANCIERA"/>
    <m/>
    <n v="0"/>
    <s v="La acción de mejora finalizó el 31 de Diciembre  de 2021._x000a__x000a_La ejecución de esta acción depende de realizar cierre financiero y contable de los contratos y convenios que se derivaron del convenio 9677-06-1298-2013."/>
    <m/>
    <m/>
    <x v="5"/>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19"/>
    <s v="Cruces Mensuales"/>
    <n v="12"/>
    <d v="2020-01-01T00:00:00"/>
    <x v="1"/>
    <n v="52"/>
    <s v="Subdirección Administrativa y Financiera-Gestión Financiera"/>
    <s v="FINANCIERA"/>
    <m/>
    <n v="1"/>
    <s v="_x000a_La acción de mejora finalizó el 30 de Diciembre  de 2020._x000a__x000a_Se realizaron los &quot;cruces de los aportes consignados por las aseguradoras (Banco Agrario) y el 2% calculado con base en las primas netas emitidas.&quot;, en el primer trimestre de 2022 evidenciándose la conciliación de dichos aportes. _x000a__x000a_Dicho cruce se genera tomando en cuenta la relación de las primas emitidas por parte de las Aseguradora, la consignación  y el registro en el SIIF NACION_x000a__x000a_Por lo tanto se ha dado cumplimiento a la acción de mejora establecida en el plan de Mejoramiento_x000a_"/>
    <m/>
    <m/>
    <x v="0"/>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20"/>
    <s v="Correos mensuales_x000a_"/>
    <n v="12"/>
    <d v="2020-01-01T00:00:00"/>
    <x v="1"/>
    <n v="52"/>
    <s v="Subdirección Administrativa y Financiera-Gestión Financiera"/>
    <s v="FINANCIERA"/>
    <m/>
    <n v="0"/>
    <s v="La acción de mejora finalizó el 30 de Diciembre  de 2020_x000a__x000a_Los días 02 de febrero y 03 de marzo de 2022 se remitieron correos a Fasecolda solicitando la relación de las aseguradoras aportantes_x000a__x000a_Por lo tanto, se ha dado cumplimiento a la acción de mejora establecida en el plan de Mejoramiento_x000a_"/>
    <m/>
    <m/>
    <x v="0"/>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1"/>
    <s v="Actas de entrega"/>
    <s v="111"/>
    <d v="2022-01-01T00:00:00"/>
    <x v="5"/>
    <n v="12"/>
    <s v="Dirección General-Subdirección Estratégica y de Coordinación Bomberil-Subdirección Administrativa y Financiera-Gestión Administrativa"/>
    <s v="ALMACEN-ADMINISTRATIVA"/>
    <m/>
    <n v="0"/>
    <s v="La acción de mejora finalizó el 31 de marzo de 2022.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2"/>
    <s v="Actas de entrega"/>
    <s v="56"/>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algunos archivos donde se relacionan la entrega de kits de los Departamentos de Meta, Choco, Magdalena y Norte de Santander pero los mismos no suman los 56 termómetros._x000a__x000a_La información se encuentra desorganizada y no se logró evidenciar claramente a que  Departamento  y  CB, se le entregó los termómetro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3"/>
    <s v="Actas de entrega"/>
    <s v="12"/>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la misma información con  relación de entrega de los termómetros  pero no se logró evidenciar cuales eran las 12 actas ilegible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4"/>
    <s v="Actas de entrega"/>
    <s v="100%"/>
    <d v="2022-01-01T00:00:00"/>
    <x v="6"/>
    <n v="24"/>
    <s v="Dirección General-Subdirección Estratégica y de Coordinación Bomberil-Subdirección Administrativa y Financiera-Gestión Administrativa"/>
    <s v="ALMACEN-ADMINISTRATIVA"/>
    <m/>
    <n v="0"/>
    <s v="No se evidenciaron las actas de entrega. No obstante, se cargaron certificaciones donde los CB indican que recibieron Kits de Bioseguridad. Asimismo, no se allega relación donde se discrimine el CB y el número de kits entregados.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5"/>
    <s v="Implementación del Sistema del Módulo de inventarios y Activos"/>
    <s v="100%"/>
    <d v="2022-01-01T00:00:00"/>
    <x v="7"/>
    <n v="91"/>
    <s v="Dirección General-Subdirección Estratégica y de Coordinación Bomberi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6"/>
    <s v="Ingresos de almacén"/>
    <s v="100%"/>
    <d v="2022-01-01T00:00:00"/>
    <x v="7"/>
    <n v="91"/>
    <s v="Dirección General-Subdirección Estratégica y de Coordinación Bomberil-Subdirección Administrativa y Financiera- Gestión Administrativa"/>
    <s v="ALMACEN-ADMINISTRATIVA"/>
    <m/>
    <n v="1"/>
    <s v="Se evidencia ocho (8) entradas de almacén con sus  correspondientes facturas emitidas por los proveedores, y la entrega de la  copia del ingreso al Supervisor Jairo Soto Gil._x000a__x000a_De igual forma, el avance de la ejecución y las actividades ejecutadas por parte del responsable no fue diligenciada en la matriz remitida por el proceso de Mejora Continua."/>
    <m/>
    <m/>
    <x v="7"/>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7"/>
    <s v="Resoluciones de adjudicación"/>
    <s v="100%"/>
    <d v="2022-01-01T00:00:00"/>
    <x v="7"/>
    <n v="91"/>
    <s v="Dirección General-Subdirección Estratégica y de Coordinación Bomberil"/>
    <s v="FORTALECIMIENTO BOMBERIL"/>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8"/>
    <s v="Salidas de almacén "/>
    <s v="100%"/>
    <d v="2022-01-01T00:00:00"/>
    <x v="7"/>
    <n v="91"/>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1"/>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2"/>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3"/>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5"/>
    <s v="Actualización del Procedimiento de Gestión de Bienes"/>
    <n v="1"/>
    <d v="2022-01-01T00:00:00"/>
    <x v="6"/>
    <n v="24"/>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7"/>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9"/>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40"/>
    <s v="Informes de supervisión con especificaciones"/>
    <s v="100%"/>
    <d v="2022-01-01T00:00:00"/>
    <x v="7"/>
    <n v="91"/>
    <s v="Dirección General-Subdirección Estratégica y de Coordinación Bomberil-Subdirección Administrativa y Financiera"/>
    <s v="SUPERVISORES"/>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8"/>
    <s v="Taller de socialización"/>
    <n v="2"/>
    <d v="2022-01-01T00:00:00"/>
    <x v="7"/>
    <n v="91"/>
    <s v="Dirección General-Subdirección Administrativa y Financiera-Gestión Financiera"/>
    <m/>
    <m/>
    <n v="0"/>
    <s v="Durante el Primer trimestre de la vigencia 2022 no se realizó  el taller de socialización de los procedimientos actualizados del proceso de Gestión Financiera. Se tiene prevista a realizar en el mes de abril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1"/>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2"/>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5"/>
    <s v="Manual de contratac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6"/>
    <s v="Manual de supervis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Asimismo, este no establece  los lineamientos generales con relación a la generación de los estudios de mercado y análisis del sector.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49"/>
    <s v="Minuta contractual actualizada"/>
    <n v="1"/>
    <d v="2022-01-01T00:00:00"/>
    <x v="5"/>
    <n v="12"/>
    <s v="Dirección General-Subdirección Administrativa y Financiera-Gestión Contractual"/>
    <s v="CONTRATACION"/>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0"/>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establecida en el Plan de Mejoramiento que establezca  los requisitos para la liquidación de los contratos conforme a la normatividad vigente, incluyendo el procedimiento para llevar a cabo dicha liquidación_x000a__x000a_De igual forma, el avance de la ejecución y las actividades ejecutadas por parte del responsable no fue diligenciada en la matriz remitida por el proceso de Mejora Continua."/>
    <m/>
    <m/>
    <x v="6"/>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1"/>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2"/>
    <s v="Actualización formato"/>
    <n v="1"/>
    <d v="2022-01-01T00:00:00"/>
    <x v="5"/>
    <n v="12"/>
    <s v="Dirección General-Subdirección Administrativa y Financiera-Gestión Contractual"/>
    <s v="CONTRATACION"/>
    <m/>
    <n v="1"/>
    <s v="La acción de mejora finalizó el 31 de marzo de 2022._x000a__x000a__x000a_Se cargó el formato de Acta de Inicio, pero el mismo no tiene el Código ni la versión interna de la DNBC, ni está inmerso en el  Bosquejo del Manual de Contratación de la DNBC._x000a__x000a_De igual forma, el avance de la ejecución y las actividades ejecutadas por parte del responsable no fue diligenciada en la matriz remitida por el proceso de Mejora Continua."/>
    <m/>
    <m/>
    <x v="3"/>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3"/>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incluye el formato de acta de inicio donde se establezca la verificación por parte del supervisor del tiempo y el valor estipulado en las pólizas.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4"/>
    <s v="Actualización de procedimiento"/>
    <n v="1"/>
    <d v="2022-01-01T00:00:00"/>
    <x v="6"/>
    <n v="24"/>
    <s v="Dirección General-Subdirección Administrativa y Financiera-Gestión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5"/>
    <s v="Radicación Sistema de gestión Documental"/>
    <n v="1"/>
    <d v="2022-01-01T00:00:00"/>
    <x v="7"/>
    <n v="91"/>
    <s v="Dirección General-Atención al usuario."/>
    <s v="ATENCION AL USUARIO"/>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6"/>
    <s v="Capacitaciones"/>
    <n v="4"/>
    <d v="2022-01-01T00:00:00"/>
    <x v="7"/>
    <n v="91"/>
    <s v="Dirección General-Subdirección Administrativa y Financiero-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os lineamientos generales con relación a la generación de los estudios de mercado y análisis del sector. Asimismo, no incluye la obligatoriedad de allegar los respectivos soportes documentales informe técnico de solicitud de la adición y prórroga por parte del supervisor. 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8"/>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el flujo de aprobación de responsables y vistos buenos en la plataforma SECOP I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9"/>
    <s v="Elaboración del Procedimiento de PAA"/>
    <n v="1"/>
    <d v="2022-01-01T00:00:00"/>
    <x v="5"/>
    <n v="12"/>
    <s v="Dirección General-Planeación Estratégica"/>
    <s v="PLANEACION ESTRATEGICA"/>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0"/>
    <s v="Seguimiento  mensual"/>
    <n v="12"/>
    <d v="2022-01-01T00:00:00"/>
    <x v="7"/>
    <n v="91"/>
    <s v="Dirección General-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1"/>
    <s v="Seguimiento mensual"/>
    <n v="12"/>
    <d v="2022-01-01T00:00:00"/>
    <x v="7"/>
    <n v="91"/>
    <s v="Dirección General-Subdirección Administrativa y Financiera-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2"/>
    <s v="Calendario Trimestral"/>
    <n v="4"/>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3"/>
    <s v="Seguimientos"/>
    <n v="4"/>
    <d v="2022-01-01T00:00:00"/>
    <x v="7"/>
    <n v="91"/>
    <s v="Dirección General-Subdirección Administrativa y Financiera-Gestión TI"/>
    <s v="GESTION TI"/>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Notificación  automáticamente al correo electrónico de la cuenta del usuario de la oficina de atención al ciudadano cuando se radica una PQRDS"/>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Trazabilidad emitida por el ORFEO que permita establecer el estado actual del trámite de la PQRDS consultada"/>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Formulario PQRSD de la página web de la entidad estabilizad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software de digitalización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módulo de firma digital y mecánica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Generar políticas de Backups para el Sistema Documental ORDEO."/>
    <n v="1"/>
    <d v="2022-04-15T00:00:00"/>
    <x v="8"/>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PQRSD y en el sistema ORFEO de la entidad."/>
    <x v="66"/>
    <s v="Sistema ORFEO ajustado a las necesidades de mantenimiento de la entidad de acuerdo a su proiridad."/>
    <n v="1"/>
    <d v="2022-04-15T00:00:00"/>
    <x v="7"/>
    <n v="42"/>
    <s v="Dirección General - Subdirección Administrativa y Financiera-Gestión TI"/>
    <s v="GESTION TI"/>
    <m/>
    <m/>
    <s v="Acciones incluidas en abril de 2022"/>
    <m/>
    <m/>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4" firstHeaderRow="1" firstDataRow="1" firstDataCol="1" rowPageCount="1" colPageCount="1"/>
  <pivotFields count="19">
    <pivotField showAll="0"/>
    <pivotField showAll="0"/>
    <pivotField showAll="0"/>
    <pivotField axis="axisPage" showAll="0">
      <items count="68">
        <item x="36"/>
        <item x="43"/>
        <item x="45"/>
        <item x="41"/>
        <item x="33"/>
        <item x="39"/>
        <item x="46"/>
        <item x="54"/>
        <item x="35"/>
        <item x="65"/>
        <item x="52"/>
        <item x="57"/>
        <item x="47"/>
        <item x="32"/>
        <item x="50"/>
        <item x="53"/>
        <item x="24"/>
        <item x="21"/>
        <item x="22"/>
        <item x="8"/>
        <item x="9"/>
        <item x="11"/>
        <item x="30"/>
        <item x="0"/>
        <item x="5"/>
        <item x="18"/>
        <item x="2"/>
        <item x="64"/>
        <item x="62"/>
        <item x="27"/>
        <item x="28"/>
        <item x="59"/>
        <item x="55"/>
        <item x="26"/>
        <item x="7"/>
        <item x="31"/>
        <item x="44"/>
        <item x="25"/>
        <item x="58"/>
        <item x="29"/>
        <item x="4"/>
        <item x="49"/>
        <item x="56"/>
        <item x="63"/>
        <item x="17"/>
        <item x="14"/>
        <item x="19"/>
        <item x="66"/>
        <item x="10"/>
        <item x="61"/>
        <item x="12"/>
        <item x="6"/>
        <item x="16"/>
        <item x="60"/>
        <item x="1"/>
        <item x="20"/>
        <item x="13"/>
        <item x="15"/>
        <item x="3"/>
        <item x="51"/>
        <item x="42"/>
        <item x="37"/>
        <item x="38"/>
        <item x="34"/>
        <item x="48"/>
        <item x="23"/>
        <item x="40"/>
        <item t="default"/>
      </items>
    </pivotField>
    <pivotField showAll="0"/>
    <pivotField showAll="0"/>
    <pivotField numFmtId="164"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axis="axisRow" dataField="1" showAll="0">
      <items count="11">
        <item x="0"/>
        <item x="2"/>
        <item x="1"/>
        <item x="3"/>
        <item x="8"/>
        <item x="7"/>
        <item x="6"/>
        <item x="9"/>
        <item x="5"/>
        <item x="4"/>
        <item t="default"/>
      </items>
    </pivotField>
    <pivotField showAll="0">
      <items count="7">
        <item x="0"/>
        <item x="1"/>
        <item x="2"/>
        <item x="3"/>
        <item x="4"/>
        <item x="5"/>
        <item t="default"/>
      </items>
    </pivotField>
    <pivotField showAll="0">
      <items count="7">
        <item x="0"/>
        <item x="1"/>
        <item x="2"/>
        <item x="3"/>
        <item x="4"/>
        <item x="5"/>
        <item t="default"/>
      </items>
    </pivotField>
  </pivotFields>
  <rowFields count="1">
    <field x="16"/>
  </rowFields>
  <rowItems count="11">
    <i>
      <x/>
    </i>
    <i>
      <x v="1"/>
    </i>
    <i>
      <x v="2"/>
    </i>
    <i>
      <x v="3"/>
    </i>
    <i>
      <x v="4"/>
    </i>
    <i>
      <x v="5"/>
    </i>
    <i>
      <x v="6"/>
    </i>
    <i>
      <x v="7"/>
    </i>
    <i>
      <x v="8"/>
    </i>
    <i>
      <x v="9"/>
    </i>
    <i t="grand">
      <x/>
    </i>
  </rowItems>
  <colItems count="1">
    <i/>
  </colItems>
  <pageFields count="1">
    <pageField fld="3" hier="-1"/>
  </pageFields>
  <dataFields count="1">
    <dataField name="Cuenta de Estado" fld="16" subtotal="count" baseField="0" baseItem="0"/>
  </dataFields>
  <formats count="11">
    <format dxfId="10">
      <pivotArea collapsedLevelsAreSubtotals="1" fieldPosition="0">
        <references count="1">
          <reference field="16" count="0"/>
        </references>
      </pivotArea>
    </format>
    <format dxfId="9">
      <pivotArea dataOnly="0" labelOnly="1" fieldPosition="0">
        <references count="1">
          <reference field="16" count="0"/>
        </references>
      </pivotArea>
    </format>
    <format dxfId="8">
      <pivotArea collapsedLevelsAreSubtotals="1" fieldPosition="0">
        <references count="1">
          <reference field="16" count="0"/>
        </references>
      </pivotArea>
    </format>
    <format dxfId="7">
      <pivotArea dataOnly="0" labelOnly="1" fieldPosition="0">
        <references count="1">
          <reference field="16" count="0"/>
        </references>
      </pivotArea>
    </format>
    <format dxfId="6">
      <pivotArea type="all" dataOnly="0" outline="0" fieldPosition="0"/>
    </format>
    <format dxfId="5">
      <pivotArea outline="0" collapsedLevelsAreSubtotals="1" fieldPosition="0"/>
    </format>
    <format dxfId="4">
      <pivotArea field="16" type="button" dataOnly="0" labelOnly="1" outline="0" axis="axisRow" fieldPosition="0"/>
    </format>
    <format dxfId="3">
      <pivotArea dataOnly="0" labelOnly="1" fieldPosition="0">
        <references count="1">
          <reference field="16" count="0"/>
        </references>
      </pivotArea>
    </format>
    <format dxfId="2">
      <pivotArea dataOnly="0" labelOnly="1" grandRow="1" outline="0" fieldPosition="0"/>
    </format>
    <format dxfId="1">
      <pivotArea dataOnly="0" labelOnly="1" outline="0" axis="axisValues"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L123"/>
  <sheetViews>
    <sheetView topLeftCell="Y1" zoomScale="70" zoomScaleNormal="70" zoomScaleSheetLayoutView="55" workbookViewId="0">
      <pane ySplit="10" topLeftCell="A124" activePane="bottomLeft" state="frozen"/>
      <selection pane="bottomLeft" activeCell="Z131" sqref="Z131"/>
    </sheetView>
  </sheetViews>
  <sheetFormatPr baseColWidth="10" defaultColWidth="9.140625" defaultRowHeight="14.25" x14ac:dyDescent="0.2"/>
  <cols>
    <col min="1" max="1" width="12.7109375" style="7" customWidth="1"/>
    <col min="2" max="2" width="12.5703125" style="7" customWidth="1"/>
    <col min="3" max="3" width="80.7109375" style="7" customWidth="1"/>
    <col min="4" max="4" width="48.42578125" style="53" customWidth="1"/>
    <col min="5" max="5" width="23.5703125" style="7" customWidth="1"/>
    <col min="6" max="6" width="29.28515625" style="7" customWidth="1"/>
    <col min="7" max="7" width="25.42578125" style="51" customWidth="1"/>
    <col min="8" max="8" width="12.5703125" style="7" customWidth="1"/>
    <col min="9" max="9" width="13.28515625" style="7" customWidth="1"/>
    <col min="10" max="10" width="18.140625" style="7" customWidth="1"/>
    <col min="11" max="11" width="15.42578125" style="7" customWidth="1"/>
    <col min="12" max="12" width="21.42578125" style="7" customWidth="1"/>
    <col min="13" max="13" width="24" style="52" customWidth="1"/>
    <col min="14" max="14" width="22.28515625" style="34" customWidth="1"/>
    <col min="15" max="15" width="14" style="51" customWidth="1"/>
    <col min="16" max="16" width="21.5703125" style="7" customWidth="1"/>
    <col min="17" max="17" width="19.5703125" style="34" customWidth="1"/>
    <col min="18" max="18" width="17.7109375" style="7" customWidth="1"/>
    <col min="19" max="19" width="13.140625" style="7" customWidth="1"/>
    <col min="20" max="20" width="48.140625" style="7" customWidth="1"/>
    <col min="21" max="21" width="24" style="7" customWidth="1"/>
    <col min="22" max="22" width="43.7109375" style="7" customWidth="1"/>
    <col min="23" max="23" width="20.140625" style="7" customWidth="1"/>
    <col min="24" max="24" width="20.85546875" style="7" customWidth="1"/>
    <col min="25" max="25" width="89" style="7" customWidth="1"/>
    <col min="26" max="26" width="38" style="65" customWidth="1"/>
    <col min="27" max="27" width="24.42578125" style="7" customWidth="1"/>
    <col min="28" max="38" width="87.140625" style="7" customWidth="1"/>
    <col min="39" max="243" width="8" style="7" customWidth="1"/>
    <col min="244" max="245" width="11.7109375" style="7" customWidth="1"/>
    <col min="246" max="246" width="55.42578125" style="7" customWidth="1"/>
    <col min="247" max="247" width="9.140625" style="7"/>
    <col min="248" max="248" width="13.42578125" style="7" bestFit="1" customWidth="1"/>
    <col min="249" max="16384" width="9.140625" style="7"/>
  </cols>
  <sheetData>
    <row r="1" spans="1:246" ht="15.75" hidden="1" customHeight="1" thickBot="1" x14ac:dyDescent="0.25">
      <c r="D1" s="148" t="s">
        <v>0</v>
      </c>
      <c r="E1" s="149">
        <v>53</v>
      </c>
      <c r="F1" s="149" t="s">
        <v>1</v>
      </c>
      <c r="N1" s="7"/>
      <c r="W1" s="150"/>
      <c r="Z1" s="7"/>
    </row>
    <row r="2" spans="1:246" ht="15.75" hidden="1" customHeight="1" thickBot="1" x14ac:dyDescent="0.25">
      <c r="D2" s="148" t="s">
        <v>2</v>
      </c>
      <c r="E2" s="149">
        <v>400</v>
      </c>
      <c r="F2" s="149" t="s">
        <v>3</v>
      </c>
      <c r="N2" s="7"/>
      <c r="W2" s="150"/>
      <c r="Z2" s="7"/>
    </row>
    <row r="3" spans="1:246" ht="15.75" hidden="1" customHeight="1" thickBot="1" x14ac:dyDescent="0.25">
      <c r="D3" s="148" t="s">
        <v>4</v>
      </c>
      <c r="E3" s="149">
        <v>1</v>
      </c>
      <c r="N3" s="7"/>
      <c r="W3" s="150"/>
      <c r="Z3" s="7"/>
    </row>
    <row r="4" spans="1:246" ht="15.75" hidden="1" customHeight="1" thickBot="1" x14ac:dyDescent="0.25">
      <c r="D4" s="148" t="s">
        <v>5</v>
      </c>
      <c r="E4" s="149">
        <v>12711</v>
      </c>
      <c r="N4" s="7"/>
      <c r="W4" s="150"/>
      <c r="Z4" s="7"/>
    </row>
    <row r="5" spans="1:246" ht="15.75" hidden="1" customHeight="1" thickBot="1" x14ac:dyDescent="0.25">
      <c r="D5" s="148" t="s">
        <v>6</v>
      </c>
      <c r="E5" s="151">
        <v>44561</v>
      </c>
      <c r="N5" s="7"/>
      <c r="W5" s="150"/>
      <c r="Z5" s="7"/>
    </row>
    <row r="6" spans="1:246" ht="15.75" hidden="1" customHeight="1" thickBot="1" x14ac:dyDescent="0.25">
      <c r="D6" s="148" t="s">
        <v>7</v>
      </c>
      <c r="E6" s="149">
        <v>0</v>
      </c>
      <c r="N6" s="7"/>
      <c r="W6" s="150"/>
      <c r="Z6" s="7"/>
    </row>
    <row r="7" spans="1:246" ht="15" hidden="1" customHeight="1" thickBot="1" x14ac:dyDescent="0.25">
      <c r="N7" s="7"/>
      <c r="W7" s="150"/>
      <c r="Z7" s="7"/>
    </row>
    <row r="8" spans="1:246" ht="15.75" hidden="1" customHeight="1" thickBot="1" x14ac:dyDescent="0.25">
      <c r="C8" s="404"/>
      <c r="D8" s="404"/>
      <c r="E8" s="404"/>
      <c r="F8" s="404"/>
      <c r="G8" s="404"/>
      <c r="H8" s="404"/>
      <c r="I8" s="404"/>
      <c r="J8" s="404"/>
      <c r="K8" s="404"/>
      <c r="L8" s="404"/>
      <c r="O8" s="7"/>
      <c r="P8" s="34"/>
      <c r="W8" s="150"/>
      <c r="X8" s="34"/>
      <c r="Y8" s="34"/>
      <c r="Z8" s="7"/>
    </row>
    <row r="9" spans="1:246" ht="15.75" hidden="1" customHeight="1" thickBot="1" x14ac:dyDescent="0.25">
      <c r="C9" s="152">
        <v>12</v>
      </c>
      <c r="D9" s="153">
        <v>16</v>
      </c>
      <c r="E9" s="152">
        <v>20</v>
      </c>
      <c r="F9" s="152">
        <v>24</v>
      </c>
      <c r="G9" s="152">
        <v>28</v>
      </c>
      <c r="H9" s="152">
        <v>31</v>
      </c>
      <c r="I9" s="152">
        <v>32</v>
      </c>
      <c r="J9" s="152">
        <v>33</v>
      </c>
      <c r="K9" s="152">
        <v>34</v>
      </c>
      <c r="L9" s="152">
        <v>35</v>
      </c>
      <c r="O9" s="154"/>
      <c r="P9" s="34"/>
      <c r="U9" s="405" t="s">
        <v>8</v>
      </c>
      <c r="V9" s="406"/>
      <c r="W9" s="150"/>
      <c r="X9" s="34"/>
      <c r="Y9" s="34"/>
      <c r="Z9" s="7"/>
      <c r="IJ9" s="152">
        <v>50</v>
      </c>
      <c r="IK9" s="152">
        <v>51</v>
      </c>
      <c r="IL9" s="152">
        <v>52</v>
      </c>
    </row>
    <row r="10" spans="1:246" s="34" customFormat="1" ht="82.5" customHeight="1" thickBot="1" x14ac:dyDescent="0.3">
      <c r="A10" s="69" t="s">
        <v>9</v>
      </c>
      <c r="B10" s="69" t="s">
        <v>10</v>
      </c>
      <c r="C10" s="69" t="s">
        <v>11</v>
      </c>
      <c r="D10" s="69" t="s">
        <v>12</v>
      </c>
      <c r="E10" s="69" t="s">
        <v>13</v>
      </c>
      <c r="F10" s="69" t="s">
        <v>14</v>
      </c>
      <c r="G10" s="69" t="s">
        <v>15</v>
      </c>
      <c r="H10" s="69" t="s">
        <v>16</v>
      </c>
      <c r="I10" s="69" t="s">
        <v>17</v>
      </c>
      <c r="J10" s="69" t="s">
        <v>18</v>
      </c>
      <c r="K10" s="69" t="s">
        <v>19</v>
      </c>
      <c r="L10" s="69" t="s">
        <v>20</v>
      </c>
      <c r="M10" s="155" t="s">
        <v>21</v>
      </c>
      <c r="N10" s="70" t="s">
        <v>22</v>
      </c>
      <c r="O10" s="71" t="s">
        <v>23</v>
      </c>
      <c r="P10" s="70" t="s">
        <v>24</v>
      </c>
      <c r="Q10" s="155" t="s">
        <v>25</v>
      </c>
      <c r="R10" s="72" t="s">
        <v>26</v>
      </c>
      <c r="S10" s="71" t="s">
        <v>27</v>
      </c>
      <c r="T10" s="71" t="s">
        <v>28</v>
      </c>
      <c r="U10" s="73" t="s">
        <v>29</v>
      </c>
      <c r="V10" s="74" t="s">
        <v>30</v>
      </c>
      <c r="W10" s="75" t="s">
        <v>31</v>
      </c>
      <c r="X10" s="70" t="s">
        <v>32</v>
      </c>
      <c r="Y10" s="156" t="s">
        <v>33</v>
      </c>
      <c r="Z10" s="157" t="s">
        <v>26</v>
      </c>
      <c r="IJ10" s="158" t="s">
        <v>34</v>
      </c>
      <c r="IK10" s="158" t="s">
        <v>35</v>
      </c>
      <c r="IL10" s="159" t="s">
        <v>36</v>
      </c>
    </row>
    <row r="11" spans="1:246" ht="197.25" customHeight="1" x14ac:dyDescent="0.2">
      <c r="A11" s="76">
        <v>1</v>
      </c>
      <c r="B11" s="76">
        <v>1</v>
      </c>
      <c r="C11" s="77" t="s">
        <v>37</v>
      </c>
      <c r="D11" s="160" t="s">
        <v>38</v>
      </c>
      <c r="E11" s="161" t="s">
        <v>39</v>
      </c>
      <c r="F11" s="79" t="s">
        <v>40</v>
      </c>
      <c r="G11" s="80" t="s">
        <v>41</v>
      </c>
      <c r="H11" s="81" t="s">
        <v>42</v>
      </c>
      <c r="I11" s="82">
        <v>44562</v>
      </c>
      <c r="J11" s="82">
        <v>44651</v>
      </c>
      <c r="K11" s="83">
        <v>12</v>
      </c>
      <c r="L11" s="84" t="s">
        <v>43</v>
      </c>
      <c r="M11" s="85" t="s">
        <v>44</v>
      </c>
      <c r="N11" s="86">
        <v>111</v>
      </c>
      <c r="O11" s="86" t="s">
        <v>45</v>
      </c>
      <c r="P11" s="86">
        <v>111</v>
      </c>
      <c r="Q11" s="85" t="s">
        <v>46</v>
      </c>
      <c r="R11" s="88" t="s">
        <v>47</v>
      </c>
      <c r="S11" s="89" t="s">
        <v>48</v>
      </c>
      <c r="U11" s="90"/>
      <c r="V11" s="162"/>
      <c r="W11" s="91" t="s">
        <v>49</v>
      </c>
      <c r="X11" s="92">
        <v>111</v>
      </c>
      <c r="Y11" s="85" t="s">
        <v>46</v>
      </c>
      <c r="Z11" s="163" t="s">
        <v>47</v>
      </c>
      <c r="IJ11" s="35"/>
      <c r="IK11" s="36"/>
      <c r="IL11" s="37"/>
    </row>
    <row r="12" spans="1:246" ht="168" customHeight="1" x14ac:dyDescent="0.2">
      <c r="A12" s="76">
        <v>0</v>
      </c>
      <c r="B12" s="76">
        <f>+B11+1</f>
        <v>2</v>
      </c>
      <c r="C12" s="77" t="s">
        <v>37</v>
      </c>
      <c r="D12" s="160" t="s">
        <v>38</v>
      </c>
      <c r="E12" s="161" t="s">
        <v>39</v>
      </c>
      <c r="F12" s="79" t="s">
        <v>50</v>
      </c>
      <c r="G12" s="80" t="s">
        <v>41</v>
      </c>
      <c r="H12" s="81" t="s">
        <v>51</v>
      </c>
      <c r="I12" s="82">
        <v>44562</v>
      </c>
      <c r="J12" s="82">
        <v>44651</v>
      </c>
      <c r="K12" s="83">
        <v>12</v>
      </c>
      <c r="L12" s="84" t="s">
        <v>43</v>
      </c>
      <c r="M12" s="91" t="s">
        <v>52</v>
      </c>
      <c r="N12" s="86">
        <v>56</v>
      </c>
      <c r="O12" s="86" t="s">
        <v>45</v>
      </c>
      <c r="P12" s="86">
        <v>56</v>
      </c>
      <c r="Q12" s="85" t="s">
        <v>53</v>
      </c>
      <c r="R12" s="88" t="s">
        <v>47</v>
      </c>
      <c r="S12" s="89" t="s">
        <v>48</v>
      </c>
      <c r="U12" s="90"/>
      <c r="V12" s="162"/>
      <c r="W12" s="91" t="s">
        <v>54</v>
      </c>
      <c r="X12" s="92">
        <v>56</v>
      </c>
      <c r="Y12" s="85" t="s">
        <v>53</v>
      </c>
      <c r="Z12" s="163" t="s">
        <v>47</v>
      </c>
    </row>
    <row r="13" spans="1:246" ht="207.75" customHeight="1" x14ac:dyDescent="0.2">
      <c r="A13" s="76">
        <v>0</v>
      </c>
      <c r="B13" s="76">
        <f>+B12+1</f>
        <v>3</v>
      </c>
      <c r="C13" s="77" t="s">
        <v>37</v>
      </c>
      <c r="D13" s="160" t="s">
        <v>38</v>
      </c>
      <c r="E13" s="161" t="s">
        <v>39</v>
      </c>
      <c r="F13" s="79" t="s">
        <v>55</v>
      </c>
      <c r="G13" s="80" t="s">
        <v>41</v>
      </c>
      <c r="H13" s="81" t="s">
        <v>56</v>
      </c>
      <c r="I13" s="82">
        <v>44562</v>
      </c>
      <c r="J13" s="82">
        <v>44651</v>
      </c>
      <c r="K13" s="83">
        <v>12</v>
      </c>
      <c r="L13" s="84" t="s">
        <v>43</v>
      </c>
      <c r="M13" s="78" t="s">
        <v>57</v>
      </c>
      <c r="N13" s="86">
        <v>12</v>
      </c>
      <c r="O13" s="86" t="s">
        <v>45</v>
      </c>
      <c r="P13" s="86">
        <v>12</v>
      </c>
      <c r="Q13" s="78" t="s">
        <v>58</v>
      </c>
      <c r="R13" s="88" t="s">
        <v>47</v>
      </c>
      <c r="S13" s="89" t="s">
        <v>48</v>
      </c>
      <c r="U13" s="90"/>
      <c r="V13" s="162"/>
      <c r="W13" s="94" t="s">
        <v>59</v>
      </c>
      <c r="X13" s="92">
        <v>12</v>
      </c>
      <c r="Y13" s="78" t="s">
        <v>58</v>
      </c>
      <c r="Z13" s="163" t="s">
        <v>47</v>
      </c>
    </row>
    <row r="14" spans="1:246" ht="186.75" customHeight="1" x14ac:dyDescent="0.2">
      <c r="A14" s="76">
        <v>0</v>
      </c>
      <c r="B14" s="76">
        <f t="shared" ref="B14:B77" si="0">+B13+1</f>
        <v>4</v>
      </c>
      <c r="C14" s="77" t="s">
        <v>37</v>
      </c>
      <c r="D14" s="160" t="s">
        <v>38</v>
      </c>
      <c r="E14" s="161" t="s">
        <v>39</v>
      </c>
      <c r="F14" s="79" t="s">
        <v>60</v>
      </c>
      <c r="G14" s="80" t="s">
        <v>41</v>
      </c>
      <c r="H14" s="81" t="s">
        <v>61</v>
      </c>
      <c r="I14" s="82">
        <v>44562</v>
      </c>
      <c r="J14" s="82">
        <v>44742</v>
      </c>
      <c r="K14" s="83">
        <v>24</v>
      </c>
      <c r="L14" s="84" t="s">
        <v>43</v>
      </c>
      <c r="M14" s="78" t="s">
        <v>62</v>
      </c>
      <c r="N14" s="95">
        <v>1</v>
      </c>
      <c r="O14" s="86" t="s">
        <v>45</v>
      </c>
      <c r="P14" s="95">
        <v>1</v>
      </c>
      <c r="Q14" s="78" t="s">
        <v>63</v>
      </c>
      <c r="R14" s="88" t="s">
        <v>47</v>
      </c>
      <c r="S14" s="89" t="s">
        <v>48</v>
      </c>
      <c r="U14" s="90"/>
      <c r="V14" s="162"/>
      <c r="W14" s="91" t="s">
        <v>64</v>
      </c>
      <c r="X14" s="95">
        <v>1</v>
      </c>
      <c r="Y14" s="78" t="s">
        <v>63</v>
      </c>
      <c r="Z14" s="163" t="s">
        <v>47</v>
      </c>
    </row>
    <row r="15" spans="1:246" ht="324.75" customHeight="1" x14ac:dyDescent="0.2">
      <c r="A15" s="76">
        <v>0</v>
      </c>
      <c r="B15" s="76">
        <f t="shared" si="0"/>
        <v>5</v>
      </c>
      <c r="C15" s="77" t="s">
        <v>37</v>
      </c>
      <c r="D15" s="160" t="s">
        <v>38</v>
      </c>
      <c r="E15" s="161" t="s">
        <v>39</v>
      </c>
      <c r="F15" s="79" t="s">
        <v>65</v>
      </c>
      <c r="G15" s="80" t="s">
        <v>66</v>
      </c>
      <c r="H15" s="81" t="s">
        <v>61</v>
      </c>
      <c r="I15" s="82">
        <v>44562</v>
      </c>
      <c r="J15" s="82">
        <v>44926</v>
      </c>
      <c r="K15" s="83">
        <v>91</v>
      </c>
      <c r="L15" s="84" t="s">
        <v>43</v>
      </c>
      <c r="M15" s="85" t="s">
        <v>67</v>
      </c>
      <c r="N15" s="95">
        <v>0.16</v>
      </c>
      <c r="O15" s="86" t="s">
        <v>45</v>
      </c>
      <c r="P15" s="95">
        <v>0.16</v>
      </c>
      <c r="Q15" s="79" t="s">
        <v>68</v>
      </c>
      <c r="R15" s="96" t="s">
        <v>69</v>
      </c>
      <c r="S15" s="97" t="s">
        <v>70</v>
      </c>
      <c r="U15" s="98">
        <v>0.2</v>
      </c>
      <c r="V15" s="164" t="s">
        <v>71</v>
      </c>
      <c r="W15" s="99" t="s">
        <v>72</v>
      </c>
      <c r="X15" s="95">
        <v>0.16</v>
      </c>
      <c r="Y15" s="84" t="s">
        <v>73</v>
      </c>
      <c r="Z15" s="165" t="s">
        <v>69</v>
      </c>
    </row>
    <row r="16" spans="1:246" ht="407.25" customHeight="1" x14ac:dyDescent="0.2">
      <c r="A16" s="76">
        <v>0</v>
      </c>
      <c r="B16" s="76">
        <f t="shared" si="0"/>
        <v>6</v>
      </c>
      <c r="C16" s="77" t="s">
        <v>37</v>
      </c>
      <c r="D16" s="160" t="s">
        <v>38</v>
      </c>
      <c r="E16" s="161" t="s">
        <v>39</v>
      </c>
      <c r="F16" s="79" t="s">
        <v>74</v>
      </c>
      <c r="G16" s="80" t="s">
        <v>75</v>
      </c>
      <c r="H16" s="81" t="s">
        <v>61</v>
      </c>
      <c r="I16" s="82">
        <v>44562</v>
      </c>
      <c r="J16" s="82">
        <v>44926</v>
      </c>
      <c r="K16" s="83">
        <v>91</v>
      </c>
      <c r="L16" s="84" t="s">
        <v>76</v>
      </c>
      <c r="M16" s="85" t="s">
        <v>77</v>
      </c>
      <c r="N16" s="95">
        <v>0.12</v>
      </c>
      <c r="O16" s="86" t="s">
        <v>45</v>
      </c>
      <c r="P16" s="95">
        <v>0.46</v>
      </c>
      <c r="Q16" s="79" t="s">
        <v>78</v>
      </c>
      <c r="R16" s="96" t="s">
        <v>69</v>
      </c>
      <c r="S16" s="97" t="s">
        <v>70</v>
      </c>
      <c r="U16" s="98">
        <v>1</v>
      </c>
      <c r="V16" s="166" t="s">
        <v>79</v>
      </c>
      <c r="W16" s="91" t="s">
        <v>80</v>
      </c>
      <c r="X16" s="95">
        <v>0.55000000000000004</v>
      </c>
      <c r="Y16" s="84" t="s">
        <v>81</v>
      </c>
      <c r="Z16" s="165" t="s">
        <v>69</v>
      </c>
      <c r="AA16" s="64" t="s">
        <v>82</v>
      </c>
    </row>
    <row r="17" spans="1:26" ht="258.75" customHeight="1" x14ac:dyDescent="0.2">
      <c r="A17" s="76">
        <v>0</v>
      </c>
      <c r="B17" s="76">
        <f t="shared" si="0"/>
        <v>7</v>
      </c>
      <c r="C17" s="77" t="s">
        <v>37</v>
      </c>
      <c r="D17" s="160" t="s">
        <v>38</v>
      </c>
      <c r="E17" s="161" t="s">
        <v>39</v>
      </c>
      <c r="F17" s="79" t="s">
        <v>83</v>
      </c>
      <c r="G17" s="80" t="s">
        <v>84</v>
      </c>
      <c r="H17" s="81" t="s">
        <v>61</v>
      </c>
      <c r="I17" s="82">
        <v>44562</v>
      </c>
      <c r="J17" s="82">
        <v>44926</v>
      </c>
      <c r="K17" s="83">
        <v>91</v>
      </c>
      <c r="L17" s="84" t="s">
        <v>85</v>
      </c>
      <c r="M17" s="85" t="s">
        <v>86</v>
      </c>
      <c r="N17" s="95">
        <v>0.6</v>
      </c>
      <c r="O17" s="86" t="s">
        <v>87</v>
      </c>
      <c r="P17" s="95">
        <v>1</v>
      </c>
      <c r="Q17" s="79" t="s">
        <v>88</v>
      </c>
      <c r="R17" s="88" t="s">
        <v>47</v>
      </c>
      <c r="S17" s="100" t="s">
        <v>89</v>
      </c>
      <c r="U17" s="98">
        <v>1</v>
      </c>
      <c r="V17" s="164" t="s">
        <v>90</v>
      </c>
      <c r="W17" s="91" t="s">
        <v>91</v>
      </c>
      <c r="X17" s="95">
        <v>1</v>
      </c>
      <c r="Y17" s="84" t="s">
        <v>92</v>
      </c>
      <c r="Z17" s="163" t="s">
        <v>93</v>
      </c>
    </row>
    <row r="18" spans="1:26" ht="314.25" customHeight="1" x14ac:dyDescent="0.2">
      <c r="A18" s="76">
        <v>0</v>
      </c>
      <c r="B18" s="76">
        <f t="shared" si="0"/>
        <v>8</v>
      </c>
      <c r="C18" s="77" t="s">
        <v>37</v>
      </c>
      <c r="D18" s="160" t="s">
        <v>38</v>
      </c>
      <c r="E18" s="161" t="s">
        <v>39</v>
      </c>
      <c r="F18" s="79" t="s">
        <v>94</v>
      </c>
      <c r="G18" s="80" t="s">
        <v>95</v>
      </c>
      <c r="H18" s="81" t="s">
        <v>61</v>
      </c>
      <c r="I18" s="82">
        <v>44562</v>
      </c>
      <c r="J18" s="82">
        <v>44926</v>
      </c>
      <c r="K18" s="83">
        <v>91</v>
      </c>
      <c r="L18" s="84" t="s">
        <v>96</v>
      </c>
      <c r="M18" s="85" t="s">
        <v>97</v>
      </c>
      <c r="N18" s="95">
        <v>0.37</v>
      </c>
      <c r="O18" s="86" t="s">
        <v>45</v>
      </c>
      <c r="P18" s="95">
        <v>0.37</v>
      </c>
      <c r="Q18" s="93" t="s">
        <v>98</v>
      </c>
      <c r="R18" s="96" t="s">
        <v>69</v>
      </c>
      <c r="S18" s="97" t="s">
        <v>70</v>
      </c>
      <c r="U18" s="98">
        <v>1</v>
      </c>
      <c r="V18" s="164" t="s">
        <v>99</v>
      </c>
      <c r="W18" s="94" t="s">
        <v>100</v>
      </c>
      <c r="X18" s="95">
        <v>1</v>
      </c>
      <c r="Y18" s="84" t="s">
        <v>101</v>
      </c>
      <c r="Z18" s="167" t="s">
        <v>102</v>
      </c>
    </row>
    <row r="19" spans="1:26" ht="174.75" customHeight="1" x14ac:dyDescent="0.2">
      <c r="A19" s="76">
        <v>0</v>
      </c>
      <c r="B19" s="76">
        <f t="shared" si="0"/>
        <v>9</v>
      </c>
      <c r="C19" s="77" t="s">
        <v>37</v>
      </c>
      <c r="D19" s="160" t="s">
        <v>38</v>
      </c>
      <c r="E19" s="161" t="s">
        <v>39</v>
      </c>
      <c r="F19" s="79" t="s">
        <v>103</v>
      </c>
      <c r="G19" s="80" t="s">
        <v>104</v>
      </c>
      <c r="H19" s="81" t="s">
        <v>61</v>
      </c>
      <c r="I19" s="82">
        <v>44562</v>
      </c>
      <c r="J19" s="82">
        <v>44926</v>
      </c>
      <c r="K19" s="83">
        <v>91</v>
      </c>
      <c r="L19" s="84" t="s">
        <v>105</v>
      </c>
      <c r="M19" s="78" t="s">
        <v>106</v>
      </c>
      <c r="N19" s="95">
        <v>0</v>
      </c>
      <c r="O19" s="86" t="s">
        <v>107</v>
      </c>
      <c r="P19" s="95">
        <v>1</v>
      </c>
      <c r="Q19" s="78" t="s">
        <v>108</v>
      </c>
      <c r="R19" s="88" t="s">
        <v>47</v>
      </c>
      <c r="S19" s="89" t="s">
        <v>48</v>
      </c>
      <c r="U19" s="168">
        <v>0.3</v>
      </c>
      <c r="V19" s="162" t="s">
        <v>109</v>
      </c>
      <c r="W19" s="91" t="s">
        <v>110</v>
      </c>
      <c r="X19" s="95">
        <v>1</v>
      </c>
      <c r="Y19" s="78" t="s">
        <v>111</v>
      </c>
      <c r="Z19" s="163" t="s">
        <v>93</v>
      </c>
    </row>
    <row r="20" spans="1:26" ht="238.5" customHeight="1" thickBot="1" x14ac:dyDescent="0.25">
      <c r="A20" s="76">
        <v>2</v>
      </c>
      <c r="B20" s="76">
        <f t="shared" si="0"/>
        <v>10</v>
      </c>
      <c r="C20" s="77" t="s">
        <v>112</v>
      </c>
      <c r="D20" s="160" t="s">
        <v>113</v>
      </c>
      <c r="E20" s="161" t="s">
        <v>114</v>
      </c>
      <c r="F20" s="79" t="s">
        <v>115</v>
      </c>
      <c r="G20" s="80" t="s">
        <v>116</v>
      </c>
      <c r="H20" s="95">
        <v>1</v>
      </c>
      <c r="I20" s="82">
        <v>44562</v>
      </c>
      <c r="J20" s="82">
        <v>44926</v>
      </c>
      <c r="K20" s="83">
        <v>91</v>
      </c>
      <c r="L20" s="84" t="s">
        <v>117</v>
      </c>
      <c r="M20" s="85" t="s">
        <v>118</v>
      </c>
      <c r="N20" s="95">
        <v>0.5</v>
      </c>
      <c r="O20" s="86" t="s">
        <v>119</v>
      </c>
      <c r="P20" s="95">
        <v>1</v>
      </c>
      <c r="Q20" s="78" t="s">
        <v>120</v>
      </c>
      <c r="R20" s="88" t="s">
        <v>47</v>
      </c>
      <c r="S20" s="97" t="s">
        <v>70</v>
      </c>
      <c r="U20" s="98">
        <v>1</v>
      </c>
      <c r="V20" s="84" t="s">
        <v>121</v>
      </c>
      <c r="W20" s="91" t="s">
        <v>122</v>
      </c>
      <c r="X20" s="95">
        <v>1</v>
      </c>
      <c r="Y20" s="78" t="s">
        <v>123</v>
      </c>
      <c r="Z20" s="163" t="s">
        <v>93</v>
      </c>
    </row>
    <row r="21" spans="1:26" ht="224.25" customHeight="1" thickBot="1" x14ac:dyDescent="0.25">
      <c r="A21" s="76">
        <v>0</v>
      </c>
      <c r="B21" s="76">
        <f t="shared" si="0"/>
        <v>11</v>
      </c>
      <c r="C21" s="77" t="s">
        <v>112</v>
      </c>
      <c r="D21" s="160" t="s">
        <v>113</v>
      </c>
      <c r="E21" s="161" t="s">
        <v>114</v>
      </c>
      <c r="F21" s="79" t="s">
        <v>124</v>
      </c>
      <c r="G21" s="80" t="s">
        <v>125</v>
      </c>
      <c r="H21" s="95">
        <v>1</v>
      </c>
      <c r="I21" s="82">
        <v>44562</v>
      </c>
      <c r="J21" s="82">
        <v>44926</v>
      </c>
      <c r="K21" s="83">
        <v>91</v>
      </c>
      <c r="L21" s="84" t="s">
        <v>117</v>
      </c>
      <c r="M21" s="85" t="s">
        <v>126</v>
      </c>
      <c r="N21" s="95">
        <v>0.6</v>
      </c>
      <c r="O21" s="86" t="s">
        <v>119</v>
      </c>
      <c r="P21" s="95">
        <v>0.86</v>
      </c>
      <c r="Q21" s="79" t="s">
        <v>127</v>
      </c>
      <c r="R21" s="96" t="s">
        <v>69</v>
      </c>
      <c r="S21" s="100" t="s">
        <v>89</v>
      </c>
      <c r="U21" s="56">
        <v>0.5</v>
      </c>
      <c r="V21" s="57" t="s">
        <v>128</v>
      </c>
      <c r="W21" s="91" t="s">
        <v>122</v>
      </c>
      <c r="X21" s="95">
        <v>1</v>
      </c>
      <c r="Y21" s="102" t="s">
        <v>129</v>
      </c>
      <c r="Z21" s="163" t="s">
        <v>93</v>
      </c>
    </row>
    <row r="22" spans="1:26" ht="223.5" customHeight="1" x14ac:dyDescent="0.2">
      <c r="A22" s="76">
        <v>0</v>
      </c>
      <c r="B22" s="76">
        <f t="shared" si="0"/>
        <v>12</v>
      </c>
      <c r="C22" s="77" t="s">
        <v>112</v>
      </c>
      <c r="D22" s="160" t="s">
        <v>113</v>
      </c>
      <c r="E22" s="161" t="s">
        <v>114</v>
      </c>
      <c r="F22" s="79" t="s">
        <v>130</v>
      </c>
      <c r="G22" s="80" t="s">
        <v>131</v>
      </c>
      <c r="H22" s="76">
        <v>1</v>
      </c>
      <c r="I22" s="82">
        <v>44562</v>
      </c>
      <c r="J22" s="82">
        <v>44742</v>
      </c>
      <c r="K22" s="83">
        <v>24</v>
      </c>
      <c r="L22" s="84" t="s">
        <v>132</v>
      </c>
      <c r="M22" s="103" t="s">
        <v>133</v>
      </c>
      <c r="N22" s="76">
        <v>1</v>
      </c>
      <c r="O22" s="86" t="s">
        <v>119</v>
      </c>
      <c r="P22" s="76">
        <v>1</v>
      </c>
      <c r="Q22" s="103" t="s">
        <v>134</v>
      </c>
      <c r="R22" s="88" t="s">
        <v>47</v>
      </c>
      <c r="S22" s="89" t="s">
        <v>48</v>
      </c>
      <c r="U22" s="98">
        <v>1</v>
      </c>
      <c r="V22" s="84" t="s">
        <v>135</v>
      </c>
      <c r="W22" s="91" t="s">
        <v>122</v>
      </c>
      <c r="X22" s="76">
        <v>1</v>
      </c>
      <c r="Y22" s="103" t="s">
        <v>136</v>
      </c>
      <c r="Z22" s="163" t="s">
        <v>47</v>
      </c>
    </row>
    <row r="23" spans="1:26" ht="189" customHeight="1" x14ac:dyDescent="0.2">
      <c r="A23" s="76">
        <v>0</v>
      </c>
      <c r="B23" s="76">
        <f t="shared" si="0"/>
        <v>13</v>
      </c>
      <c r="C23" s="77" t="s">
        <v>112</v>
      </c>
      <c r="D23" s="160" t="s">
        <v>113</v>
      </c>
      <c r="E23" s="161" t="s">
        <v>114</v>
      </c>
      <c r="F23" s="79" t="s">
        <v>137</v>
      </c>
      <c r="G23" s="80" t="s">
        <v>138</v>
      </c>
      <c r="H23" s="76">
        <v>1</v>
      </c>
      <c r="I23" s="82">
        <v>44562</v>
      </c>
      <c r="J23" s="82">
        <v>44742</v>
      </c>
      <c r="K23" s="83">
        <v>24</v>
      </c>
      <c r="L23" s="84" t="s">
        <v>139</v>
      </c>
      <c r="M23" s="85" t="s">
        <v>140</v>
      </c>
      <c r="N23" s="76">
        <v>1</v>
      </c>
      <c r="O23" s="86" t="s">
        <v>119</v>
      </c>
      <c r="P23" s="76">
        <v>1</v>
      </c>
      <c r="Q23" s="85" t="s">
        <v>141</v>
      </c>
      <c r="R23" s="88" t="s">
        <v>47</v>
      </c>
      <c r="S23" s="89" t="s">
        <v>48</v>
      </c>
      <c r="U23" s="98">
        <v>1</v>
      </c>
      <c r="V23" s="84" t="s">
        <v>142</v>
      </c>
      <c r="W23" s="91" t="s">
        <v>122</v>
      </c>
      <c r="X23" s="76">
        <v>1</v>
      </c>
      <c r="Y23" s="85" t="s">
        <v>143</v>
      </c>
      <c r="Z23" s="167" t="s">
        <v>102</v>
      </c>
    </row>
    <row r="24" spans="1:26" ht="218.25" customHeight="1" x14ac:dyDescent="0.25">
      <c r="A24" s="76">
        <v>0</v>
      </c>
      <c r="B24" s="76">
        <f t="shared" si="0"/>
        <v>14</v>
      </c>
      <c r="C24" s="77" t="s">
        <v>112</v>
      </c>
      <c r="D24" s="160" t="s">
        <v>113</v>
      </c>
      <c r="E24" s="161" t="s">
        <v>114</v>
      </c>
      <c r="F24" s="79" t="s">
        <v>144</v>
      </c>
      <c r="G24" s="80" t="s">
        <v>145</v>
      </c>
      <c r="H24" s="76">
        <v>2</v>
      </c>
      <c r="I24" s="82">
        <v>44562</v>
      </c>
      <c r="J24" s="82">
        <v>44926</v>
      </c>
      <c r="K24" s="83">
        <v>91</v>
      </c>
      <c r="L24" s="84" t="s">
        <v>132</v>
      </c>
      <c r="M24" s="85" t="s">
        <v>146</v>
      </c>
      <c r="N24" s="76">
        <v>0</v>
      </c>
      <c r="O24" s="86" t="s">
        <v>119</v>
      </c>
      <c r="P24" s="76">
        <v>2</v>
      </c>
      <c r="Q24" s="79" t="s">
        <v>147</v>
      </c>
      <c r="R24" s="88" t="s">
        <v>47</v>
      </c>
      <c r="S24" s="97" t="s">
        <v>70</v>
      </c>
      <c r="T24" s="50" t="s">
        <v>148</v>
      </c>
      <c r="U24" s="98"/>
      <c r="V24" s="164" t="s">
        <v>149</v>
      </c>
      <c r="W24" s="91" t="s">
        <v>122</v>
      </c>
      <c r="X24" s="76">
        <v>2</v>
      </c>
      <c r="Y24" s="84" t="s">
        <v>150</v>
      </c>
      <c r="Z24" s="167" t="s">
        <v>102</v>
      </c>
    </row>
    <row r="25" spans="1:26" ht="252.75" customHeight="1" thickBot="1" x14ac:dyDescent="0.25">
      <c r="A25" s="76">
        <v>0</v>
      </c>
      <c r="B25" s="76">
        <f t="shared" si="0"/>
        <v>15</v>
      </c>
      <c r="C25" s="77" t="s">
        <v>112</v>
      </c>
      <c r="D25" s="160" t="s">
        <v>113</v>
      </c>
      <c r="E25" s="161" t="s">
        <v>114</v>
      </c>
      <c r="F25" s="79" t="s">
        <v>151</v>
      </c>
      <c r="G25" s="80" t="s">
        <v>152</v>
      </c>
      <c r="H25" s="76">
        <v>1</v>
      </c>
      <c r="I25" s="82">
        <v>44562</v>
      </c>
      <c r="J25" s="82">
        <v>44742</v>
      </c>
      <c r="K25" s="83">
        <v>24</v>
      </c>
      <c r="L25" s="84" t="s">
        <v>96</v>
      </c>
      <c r="M25" s="104" t="s">
        <v>153</v>
      </c>
      <c r="N25" s="76">
        <v>1</v>
      </c>
      <c r="O25" s="86" t="s">
        <v>45</v>
      </c>
      <c r="P25" s="76">
        <v>1</v>
      </c>
      <c r="Q25" s="104" t="s">
        <v>154</v>
      </c>
      <c r="R25" s="88" t="s">
        <v>47</v>
      </c>
      <c r="S25" s="89" t="s">
        <v>48</v>
      </c>
      <c r="U25" s="101">
        <v>0.5</v>
      </c>
      <c r="V25" s="169" t="s">
        <v>155</v>
      </c>
      <c r="W25" s="91" t="s">
        <v>156</v>
      </c>
      <c r="X25" s="76">
        <v>1</v>
      </c>
      <c r="Y25" s="104" t="s">
        <v>157</v>
      </c>
      <c r="Z25" s="167" t="s">
        <v>102</v>
      </c>
    </row>
    <row r="26" spans="1:26" ht="220.5" customHeight="1" thickBot="1" x14ac:dyDescent="0.25">
      <c r="A26" s="76">
        <v>0</v>
      </c>
      <c r="B26" s="76">
        <f t="shared" si="0"/>
        <v>16</v>
      </c>
      <c r="C26" s="77" t="s">
        <v>112</v>
      </c>
      <c r="D26" s="160" t="s">
        <v>113</v>
      </c>
      <c r="E26" s="161" t="s">
        <v>114</v>
      </c>
      <c r="F26" s="79" t="s">
        <v>158</v>
      </c>
      <c r="G26" s="80" t="s">
        <v>159</v>
      </c>
      <c r="H26" s="76">
        <v>2</v>
      </c>
      <c r="I26" s="82">
        <v>44562</v>
      </c>
      <c r="J26" s="82">
        <v>44742</v>
      </c>
      <c r="K26" s="83">
        <v>24</v>
      </c>
      <c r="L26" s="84" t="s">
        <v>160</v>
      </c>
      <c r="M26" s="103" t="s">
        <v>161</v>
      </c>
      <c r="N26" s="76">
        <v>2</v>
      </c>
      <c r="O26" s="86" t="s">
        <v>162</v>
      </c>
      <c r="P26" s="76">
        <v>2</v>
      </c>
      <c r="Q26" s="103" t="s">
        <v>163</v>
      </c>
      <c r="R26" s="88" t="s">
        <v>47</v>
      </c>
      <c r="S26" s="89" t="s">
        <v>48</v>
      </c>
      <c r="U26" s="58">
        <v>1</v>
      </c>
      <c r="V26" s="170" t="s">
        <v>164</v>
      </c>
      <c r="W26" s="91" t="s">
        <v>165</v>
      </c>
      <c r="X26" s="76">
        <v>2</v>
      </c>
      <c r="Y26" s="103" t="s">
        <v>166</v>
      </c>
      <c r="Z26" s="163" t="s">
        <v>47</v>
      </c>
    </row>
    <row r="27" spans="1:26" ht="246.75" customHeight="1" thickBot="1" x14ac:dyDescent="0.25">
      <c r="A27" s="76">
        <v>0</v>
      </c>
      <c r="B27" s="76">
        <f t="shared" si="0"/>
        <v>17</v>
      </c>
      <c r="C27" s="77" t="s">
        <v>112</v>
      </c>
      <c r="D27" s="160" t="s">
        <v>113</v>
      </c>
      <c r="E27" s="161" t="s">
        <v>114</v>
      </c>
      <c r="F27" s="79" t="s">
        <v>167</v>
      </c>
      <c r="G27" s="80" t="s">
        <v>145</v>
      </c>
      <c r="H27" s="76">
        <v>2</v>
      </c>
      <c r="I27" s="82">
        <v>44562</v>
      </c>
      <c r="J27" s="82">
        <v>44926</v>
      </c>
      <c r="K27" s="83">
        <v>91</v>
      </c>
      <c r="L27" s="84" t="s">
        <v>160</v>
      </c>
      <c r="M27" s="78" t="s">
        <v>168</v>
      </c>
      <c r="N27" s="76">
        <v>1</v>
      </c>
      <c r="O27" s="86" t="s">
        <v>162</v>
      </c>
      <c r="P27" s="76">
        <v>2</v>
      </c>
      <c r="Q27" s="79" t="s">
        <v>169</v>
      </c>
      <c r="R27" s="88" t="s">
        <v>47</v>
      </c>
      <c r="S27" s="105" t="s">
        <v>48</v>
      </c>
      <c r="U27" s="58">
        <v>1</v>
      </c>
      <c r="V27" s="170" t="s">
        <v>170</v>
      </c>
      <c r="W27" s="91" t="s">
        <v>171</v>
      </c>
      <c r="X27" s="76">
        <v>2</v>
      </c>
      <c r="Y27" s="79" t="s">
        <v>172</v>
      </c>
      <c r="Z27" s="167" t="s">
        <v>102</v>
      </c>
    </row>
    <row r="28" spans="1:26" ht="239.25" customHeight="1" thickBot="1" x14ac:dyDescent="0.25">
      <c r="A28" s="76">
        <v>0</v>
      </c>
      <c r="B28" s="76">
        <f t="shared" si="0"/>
        <v>18</v>
      </c>
      <c r="C28" s="77" t="s">
        <v>112</v>
      </c>
      <c r="D28" s="160" t="s">
        <v>113</v>
      </c>
      <c r="E28" s="161" t="s">
        <v>114</v>
      </c>
      <c r="F28" s="79" t="s">
        <v>103</v>
      </c>
      <c r="G28" s="80" t="s">
        <v>104</v>
      </c>
      <c r="H28" s="81" t="s">
        <v>61</v>
      </c>
      <c r="I28" s="82">
        <v>44562</v>
      </c>
      <c r="J28" s="82">
        <v>44926</v>
      </c>
      <c r="K28" s="83">
        <v>91</v>
      </c>
      <c r="L28" s="84" t="s">
        <v>105</v>
      </c>
      <c r="M28" s="78" t="s">
        <v>106</v>
      </c>
      <c r="N28" s="95">
        <v>0</v>
      </c>
      <c r="O28" s="86" t="s">
        <v>107</v>
      </c>
      <c r="P28" s="95">
        <v>1</v>
      </c>
      <c r="Q28" s="78" t="s">
        <v>108</v>
      </c>
      <c r="R28" s="88" t="s">
        <v>47</v>
      </c>
      <c r="S28" s="89" t="s">
        <v>48</v>
      </c>
      <c r="U28" s="168">
        <v>0.3</v>
      </c>
      <c r="V28" s="162" t="s">
        <v>109</v>
      </c>
      <c r="W28" s="91" t="s">
        <v>110</v>
      </c>
      <c r="X28" s="95">
        <v>1</v>
      </c>
      <c r="Y28" s="78" t="s">
        <v>111</v>
      </c>
      <c r="Z28" s="163" t="s">
        <v>93</v>
      </c>
    </row>
    <row r="29" spans="1:26" ht="226.5" customHeight="1" thickBot="1" x14ac:dyDescent="0.25">
      <c r="A29" s="76">
        <v>3</v>
      </c>
      <c r="B29" s="76">
        <f t="shared" si="0"/>
        <v>19</v>
      </c>
      <c r="C29" s="77" t="s">
        <v>173</v>
      </c>
      <c r="D29" s="160" t="s">
        <v>174</v>
      </c>
      <c r="E29" s="161" t="s">
        <v>175</v>
      </c>
      <c r="F29" s="79" t="s">
        <v>158</v>
      </c>
      <c r="G29" s="80" t="s">
        <v>159</v>
      </c>
      <c r="H29" s="76">
        <v>2</v>
      </c>
      <c r="I29" s="82">
        <v>44562</v>
      </c>
      <c r="J29" s="82">
        <v>44742</v>
      </c>
      <c r="K29" s="83">
        <v>24</v>
      </c>
      <c r="L29" s="84" t="s">
        <v>160</v>
      </c>
      <c r="M29" s="78" t="s">
        <v>176</v>
      </c>
      <c r="N29" s="76">
        <v>2</v>
      </c>
      <c r="O29" s="86" t="s">
        <v>162</v>
      </c>
      <c r="P29" s="76">
        <v>2</v>
      </c>
      <c r="Q29" s="103" t="s">
        <v>163</v>
      </c>
      <c r="R29" s="88" t="s">
        <v>47</v>
      </c>
      <c r="S29" s="89" t="s">
        <v>48</v>
      </c>
      <c r="U29" s="58">
        <v>1</v>
      </c>
      <c r="V29" s="170" t="s">
        <v>164</v>
      </c>
      <c r="W29" s="91" t="s">
        <v>165</v>
      </c>
      <c r="X29" s="76">
        <v>2</v>
      </c>
      <c r="Y29" s="103" t="s">
        <v>166</v>
      </c>
      <c r="Z29" s="163" t="s">
        <v>47</v>
      </c>
    </row>
    <row r="30" spans="1:26" ht="178.5" customHeight="1" thickBot="1" x14ac:dyDescent="0.25">
      <c r="A30" s="76">
        <v>0</v>
      </c>
      <c r="B30" s="76">
        <f t="shared" si="0"/>
        <v>20</v>
      </c>
      <c r="C30" s="77" t="s">
        <v>173</v>
      </c>
      <c r="D30" s="160" t="s">
        <v>174</v>
      </c>
      <c r="E30" s="161" t="s">
        <v>175</v>
      </c>
      <c r="F30" s="79" t="s">
        <v>167</v>
      </c>
      <c r="G30" s="80" t="s">
        <v>145</v>
      </c>
      <c r="H30" s="76">
        <v>2</v>
      </c>
      <c r="I30" s="82">
        <v>44562</v>
      </c>
      <c r="J30" s="82">
        <v>44926</v>
      </c>
      <c r="K30" s="83">
        <v>91</v>
      </c>
      <c r="L30" s="84" t="s">
        <v>160</v>
      </c>
      <c r="M30" s="78" t="s">
        <v>177</v>
      </c>
      <c r="N30" s="76">
        <v>1</v>
      </c>
      <c r="O30" s="86" t="s">
        <v>162</v>
      </c>
      <c r="P30" s="76">
        <v>2</v>
      </c>
      <c r="Q30" s="79" t="s">
        <v>169</v>
      </c>
      <c r="R30" s="88" t="s">
        <v>47</v>
      </c>
      <c r="S30" s="105" t="s">
        <v>48</v>
      </c>
      <c r="U30" s="58">
        <v>1</v>
      </c>
      <c r="V30" s="170" t="s">
        <v>170</v>
      </c>
      <c r="W30" s="91" t="s">
        <v>171</v>
      </c>
      <c r="X30" s="76">
        <v>2</v>
      </c>
      <c r="Y30" s="79" t="s">
        <v>172</v>
      </c>
      <c r="Z30" s="167" t="s">
        <v>102</v>
      </c>
    </row>
    <row r="31" spans="1:26" ht="186" customHeight="1" x14ac:dyDescent="0.2">
      <c r="A31" s="76">
        <v>0</v>
      </c>
      <c r="B31" s="76">
        <f t="shared" si="0"/>
        <v>21</v>
      </c>
      <c r="C31" s="77" t="s">
        <v>173</v>
      </c>
      <c r="D31" s="160" t="s">
        <v>174</v>
      </c>
      <c r="E31" s="161" t="s">
        <v>175</v>
      </c>
      <c r="F31" s="79" t="s">
        <v>178</v>
      </c>
      <c r="G31" s="80" t="s">
        <v>138</v>
      </c>
      <c r="H31" s="76">
        <v>1</v>
      </c>
      <c r="I31" s="82">
        <v>44562</v>
      </c>
      <c r="J31" s="82">
        <v>44742</v>
      </c>
      <c r="K31" s="83">
        <v>24</v>
      </c>
      <c r="L31" s="84" t="s">
        <v>139</v>
      </c>
      <c r="M31" s="85" t="s">
        <v>179</v>
      </c>
      <c r="N31" s="76">
        <v>1</v>
      </c>
      <c r="O31" s="86" t="s">
        <v>119</v>
      </c>
      <c r="P31" s="76">
        <v>1</v>
      </c>
      <c r="Q31" s="85" t="s">
        <v>180</v>
      </c>
      <c r="R31" s="88" t="s">
        <v>47</v>
      </c>
      <c r="S31" s="89" t="s">
        <v>48</v>
      </c>
      <c r="U31" s="98">
        <v>1</v>
      </c>
      <c r="V31" s="84" t="s">
        <v>142</v>
      </c>
      <c r="W31" s="91" t="s">
        <v>122</v>
      </c>
      <c r="X31" s="76">
        <v>1</v>
      </c>
      <c r="Y31" s="85" t="s">
        <v>181</v>
      </c>
      <c r="Z31" s="167" t="s">
        <v>102</v>
      </c>
    </row>
    <row r="32" spans="1:26" ht="165" customHeight="1" x14ac:dyDescent="0.2">
      <c r="A32" s="76">
        <v>0</v>
      </c>
      <c r="B32" s="76">
        <f t="shared" si="0"/>
        <v>22</v>
      </c>
      <c r="C32" s="77" t="s">
        <v>173</v>
      </c>
      <c r="D32" s="160" t="s">
        <v>174</v>
      </c>
      <c r="E32" s="161" t="s">
        <v>175</v>
      </c>
      <c r="F32" s="79" t="s">
        <v>144</v>
      </c>
      <c r="G32" s="80" t="s">
        <v>145</v>
      </c>
      <c r="H32" s="76">
        <v>2</v>
      </c>
      <c r="I32" s="82">
        <v>44562</v>
      </c>
      <c r="J32" s="82">
        <v>44926</v>
      </c>
      <c r="K32" s="83">
        <v>91</v>
      </c>
      <c r="L32" s="84" t="s">
        <v>132</v>
      </c>
      <c r="M32" s="85" t="s">
        <v>182</v>
      </c>
      <c r="N32" s="76">
        <v>0</v>
      </c>
      <c r="O32" s="86" t="s">
        <v>119</v>
      </c>
      <c r="P32" s="76">
        <v>2</v>
      </c>
      <c r="Q32" s="79" t="s">
        <v>147</v>
      </c>
      <c r="R32" s="88" t="s">
        <v>47</v>
      </c>
      <c r="S32" s="97" t="s">
        <v>70</v>
      </c>
      <c r="U32" s="98"/>
      <c r="V32" s="164" t="s">
        <v>149</v>
      </c>
      <c r="W32" s="91" t="s">
        <v>122</v>
      </c>
      <c r="X32" s="76">
        <v>2</v>
      </c>
      <c r="Y32" s="84" t="s">
        <v>150</v>
      </c>
      <c r="Z32" s="167" t="s">
        <v>102</v>
      </c>
    </row>
    <row r="33" spans="1:26" ht="357" customHeight="1" x14ac:dyDescent="0.2">
      <c r="A33" s="76">
        <v>0</v>
      </c>
      <c r="B33" s="76">
        <f t="shared" si="0"/>
        <v>23</v>
      </c>
      <c r="C33" s="77" t="s">
        <v>173</v>
      </c>
      <c r="D33" s="160" t="s">
        <v>174</v>
      </c>
      <c r="E33" s="161" t="s">
        <v>175</v>
      </c>
      <c r="F33" s="79" t="s">
        <v>65</v>
      </c>
      <c r="G33" s="80" t="s">
        <v>66</v>
      </c>
      <c r="H33" s="81" t="s">
        <v>61</v>
      </c>
      <c r="I33" s="82">
        <v>44562</v>
      </c>
      <c r="J33" s="82">
        <v>44926</v>
      </c>
      <c r="K33" s="83">
        <v>91</v>
      </c>
      <c r="L33" s="84" t="s">
        <v>183</v>
      </c>
      <c r="M33" s="85" t="s">
        <v>67</v>
      </c>
      <c r="N33" s="95">
        <v>0.16</v>
      </c>
      <c r="O33" s="86" t="s">
        <v>45</v>
      </c>
      <c r="P33" s="95">
        <v>0.16</v>
      </c>
      <c r="Q33" s="79" t="s">
        <v>68</v>
      </c>
      <c r="R33" s="96" t="s">
        <v>69</v>
      </c>
      <c r="S33" s="97" t="s">
        <v>70</v>
      </c>
      <c r="U33" s="98">
        <v>0.2</v>
      </c>
      <c r="V33" s="164" t="s">
        <v>184</v>
      </c>
      <c r="W33" s="94" t="s">
        <v>72</v>
      </c>
      <c r="X33" s="95">
        <v>0.16</v>
      </c>
      <c r="Y33" s="84" t="s">
        <v>185</v>
      </c>
      <c r="Z33" s="165" t="s">
        <v>69</v>
      </c>
    </row>
    <row r="34" spans="1:26" ht="236.25" customHeight="1" x14ac:dyDescent="0.25">
      <c r="A34" s="76">
        <v>0</v>
      </c>
      <c r="B34" s="76">
        <f t="shared" si="0"/>
        <v>24</v>
      </c>
      <c r="C34" s="77" t="s">
        <v>173</v>
      </c>
      <c r="D34" s="160" t="s">
        <v>174</v>
      </c>
      <c r="E34" s="161" t="s">
        <v>175</v>
      </c>
      <c r="F34" s="79" t="s">
        <v>186</v>
      </c>
      <c r="G34" s="80" t="s">
        <v>187</v>
      </c>
      <c r="H34" s="81" t="s">
        <v>61</v>
      </c>
      <c r="I34" s="82">
        <v>44562</v>
      </c>
      <c r="J34" s="82">
        <v>44926</v>
      </c>
      <c r="K34" s="83">
        <v>91</v>
      </c>
      <c r="L34" s="84" t="s">
        <v>183</v>
      </c>
      <c r="M34" s="85" t="s">
        <v>188</v>
      </c>
      <c r="N34" s="95">
        <v>0.6</v>
      </c>
      <c r="O34" s="86" t="s">
        <v>189</v>
      </c>
      <c r="P34" s="95">
        <v>1</v>
      </c>
      <c r="Q34" s="79" t="s">
        <v>190</v>
      </c>
      <c r="R34" s="88" t="s">
        <v>47</v>
      </c>
      <c r="S34" s="97" t="s">
        <v>70</v>
      </c>
      <c r="T34" s="50" t="s">
        <v>191</v>
      </c>
      <c r="U34" s="98">
        <v>1</v>
      </c>
      <c r="V34" s="164" t="s">
        <v>192</v>
      </c>
      <c r="W34" s="91" t="s">
        <v>193</v>
      </c>
      <c r="X34" s="95">
        <v>1</v>
      </c>
      <c r="Y34" s="84" t="s">
        <v>194</v>
      </c>
      <c r="Z34" s="163" t="s">
        <v>47</v>
      </c>
    </row>
    <row r="35" spans="1:26" ht="182.25" customHeight="1" thickBot="1" x14ac:dyDescent="0.25">
      <c r="A35" s="76">
        <v>0</v>
      </c>
      <c r="B35" s="76">
        <f t="shared" si="0"/>
        <v>25</v>
      </c>
      <c r="C35" s="77" t="s">
        <v>173</v>
      </c>
      <c r="D35" s="160" t="s">
        <v>174</v>
      </c>
      <c r="E35" s="161" t="s">
        <v>175</v>
      </c>
      <c r="F35" s="79" t="s">
        <v>103</v>
      </c>
      <c r="G35" s="80" t="s">
        <v>104</v>
      </c>
      <c r="H35" s="81" t="s">
        <v>61</v>
      </c>
      <c r="I35" s="82">
        <v>44562</v>
      </c>
      <c r="J35" s="82">
        <v>44926</v>
      </c>
      <c r="K35" s="83">
        <v>91</v>
      </c>
      <c r="L35" s="84" t="s">
        <v>105</v>
      </c>
      <c r="M35" s="78" t="s">
        <v>106</v>
      </c>
      <c r="N35" s="95">
        <v>0</v>
      </c>
      <c r="O35" s="86" t="s">
        <v>107</v>
      </c>
      <c r="P35" s="95">
        <v>1</v>
      </c>
      <c r="Q35" s="79" t="s">
        <v>108</v>
      </c>
      <c r="R35" s="88" t="s">
        <v>47</v>
      </c>
      <c r="S35" s="89" t="s">
        <v>48</v>
      </c>
      <c r="U35" s="168">
        <v>0.3</v>
      </c>
      <c r="V35" s="162" t="s">
        <v>109</v>
      </c>
      <c r="W35" s="91" t="s">
        <v>110</v>
      </c>
      <c r="X35" s="95">
        <v>1</v>
      </c>
      <c r="Y35" s="78" t="s">
        <v>111</v>
      </c>
      <c r="Z35" s="163" t="s">
        <v>93</v>
      </c>
    </row>
    <row r="36" spans="1:26" ht="234" customHeight="1" thickBot="1" x14ac:dyDescent="0.25">
      <c r="A36" s="76">
        <v>4</v>
      </c>
      <c r="B36" s="76">
        <f t="shared" si="0"/>
        <v>26</v>
      </c>
      <c r="C36" s="77" t="s">
        <v>195</v>
      </c>
      <c r="D36" s="160" t="s">
        <v>196</v>
      </c>
      <c r="E36" s="161" t="s">
        <v>197</v>
      </c>
      <c r="F36" s="79" t="s">
        <v>158</v>
      </c>
      <c r="G36" s="80" t="s">
        <v>159</v>
      </c>
      <c r="H36" s="76">
        <v>2</v>
      </c>
      <c r="I36" s="82">
        <v>44562</v>
      </c>
      <c r="J36" s="82">
        <v>44742</v>
      </c>
      <c r="K36" s="83">
        <v>24</v>
      </c>
      <c r="L36" s="84" t="s">
        <v>160</v>
      </c>
      <c r="M36" s="78" t="s">
        <v>176</v>
      </c>
      <c r="N36" s="76">
        <v>2</v>
      </c>
      <c r="O36" s="86" t="s">
        <v>162</v>
      </c>
      <c r="P36" s="76">
        <v>2</v>
      </c>
      <c r="Q36" s="103" t="s">
        <v>163</v>
      </c>
      <c r="R36" s="88" t="s">
        <v>47</v>
      </c>
      <c r="S36" s="89" t="s">
        <v>48</v>
      </c>
      <c r="U36" s="58">
        <v>1</v>
      </c>
      <c r="V36" s="170" t="s">
        <v>198</v>
      </c>
      <c r="W36" s="91" t="s">
        <v>165</v>
      </c>
      <c r="X36" s="76">
        <v>2</v>
      </c>
      <c r="Y36" s="103" t="s">
        <v>199</v>
      </c>
      <c r="Z36" s="163" t="s">
        <v>47</v>
      </c>
    </row>
    <row r="37" spans="1:26" ht="219" customHeight="1" thickBot="1" x14ac:dyDescent="0.25">
      <c r="A37" s="76">
        <v>0</v>
      </c>
      <c r="B37" s="76">
        <f t="shared" si="0"/>
        <v>27</v>
      </c>
      <c r="C37" s="77" t="s">
        <v>195</v>
      </c>
      <c r="D37" s="160" t="s">
        <v>196</v>
      </c>
      <c r="E37" s="161" t="s">
        <v>197</v>
      </c>
      <c r="F37" s="79" t="s">
        <v>167</v>
      </c>
      <c r="G37" s="80" t="s">
        <v>145</v>
      </c>
      <c r="H37" s="76">
        <v>2</v>
      </c>
      <c r="I37" s="82">
        <v>44562</v>
      </c>
      <c r="J37" s="82">
        <v>44926</v>
      </c>
      <c r="K37" s="83">
        <v>91</v>
      </c>
      <c r="L37" s="84" t="s">
        <v>160</v>
      </c>
      <c r="M37" s="78" t="s">
        <v>200</v>
      </c>
      <c r="N37" s="76">
        <v>1</v>
      </c>
      <c r="O37" s="86" t="s">
        <v>162</v>
      </c>
      <c r="P37" s="76">
        <v>2</v>
      </c>
      <c r="Q37" s="79" t="s">
        <v>169</v>
      </c>
      <c r="R37" s="88" t="s">
        <v>47</v>
      </c>
      <c r="S37" s="105" t="s">
        <v>48</v>
      </c>
      <c r="U37" s="58">
        <v>1</v>
      </c>
      <c r="V37" s="170" t="s">
        <v>201</v>
      </c>
      <c r="W37" s="91" t="s">
        <v>171</v>
      </c>
      <c r="X37" s="76">
        <v>2</v>
      </c>
      <c r="Y37" s="79" t="s">
        <v>172</v>
      </c>
      <c r="Z37" s="167" t="s">
        <v>102</v>
      </c>
    </row>
    <row r="38" spans="1:26" ht="218.25" customHeight="1" x14ac:dyDescent="0.2">
      <c r="A38" s="76">
        <v>0</v>
      </c>
      <c r="B38" s="76">
        <f t="shared" si="0"/>
        <v>28</v>
      </c>
      <c r="C38" s="77" t="s">
        <v>195</v>
      </c>
      <c r="D38" s="160" t="s">
        <v>196</v>
      </c>
      <c r="E38" s="161" t="s">
        <v>197</v>
      </c>
      <c r="F38" s="79" t="s">
        <v>202</v>
      </c>
      <c r="G38" s="80" t="s">
        <v>138</v>
      </c>
      <c r="H38" s="76">
        <v>1</v>
      </c>
      <c r="I38" s="82">
        <v>44562</v>
      </c>
      <c r="J38" s="82">
        <v>44742</v>
      </c>
      <c r="K38" s="83">
        <v>24</v>
      </c>
      <c r="L38" s="84" t="s">
        <v>139</v>
      </c>
      <c r="M38" s="85" t="s">
        <v>203</v>
      </c>
      <c r="N38" s="76">
        <v>1</v>
      </c>
      <c r="O38" s="86" t="s">
        <v>119</v>
      </c>
      <c r="P38" s="76">
        <v>1</v>
      </c>
      <c r="Q38" s="85" t="s">
        <v>204</v>
      </c>
      <c r="R38" s="88" t="s">
        <v>47</v>
      </c>
      <c r="S38" s="89" t="s">
        <v>48</v>
      </c>
      <c r="U38" s="98">
        <v>1</v>
      </c>
      <c r="V38" s="84" t="s">
        <v>205</v>
      </c>
      <c r="W38" s="91" t="s">
        <v>122</v>
      </c>
      <c r="X38" s="76">
        <v>1</v>
      </c>
      <c r="Y38" s="85" t="s">
        <v>206</v>
      </c>
      <c r="Z38" s="163" t="s">
        <v>47</v>
      </c>
    </row>
    <row r="39" spans="1:26" ht="221.25" customHeight="1" x14ac:dyDescent="0.2">
      <c r="A39" s="76">
        <v>0</v>
      </c>
      <c r="B39" s="76">
        <f t="shared" si="0"/>
        <v>29</v>
      </c>
      <c r="C39" s="77" t="s">
        <v>195</v>
      </c>
      <c r="D39" s="160" t="s">
        <v>196</v>
      </c>
      <c r="E39" s="161" t="s">
        <v>197</v>
      </c>
      <c r="F39" s="79" t="s">
        <v>207</v>
      </c>
      <c r="G39" s="80" t="s">
        <v>145</v>
      </c>
      <c r="H39" s="76">
        <v>2</v>
      </c>
      <c r="I39" s="82">
        <v>44562</v>
      </c>
      <c r="J39" s="82">
        <v>44926</v>
      </c>
      <c r="K39" s="83">
        <v>91</v>
      </c>
      <c r="L39" s="84" t="s">
        <v>132</v>
      </c>
      <c r="M39" s="85" t="s">
        <v>208</v>
      </c>
      <c r="N39" s="76">
        <v>0</v>
      </c>
      <c r="O39" s="86" t="s">
        <v>119</v>
      </c>
      <c r="P39" s="76">
        <v>2</v>
      </c>
      <c r="Q39" s="79" t="s">
        <v>147</v>
      </c>
      <c r="R39" s="88" t="s">
        <v>47</v>
      </c>
      <c r="S39" s="97" t="s">
        <v>70</v>
      </c>
      <c r="U39" s="98"/>
      <c r="V39" s="164" t="s">
        <v>209</v>
      </c>
      <c r="W39" s="91" t="s">
        <v>122</v>
      </c>
      <c r="X39" s="76">
        <v>2</v>
      </c>
      <c r="Y39" s="84" t="s">
        <v>210</v>
      </c>
      <c r="Z39" s="167" t="s">
        <v>102</v>
      </c>
    </row>
    <row r="40" spans="1:26" ht="218.25" customHeight="1" thickBot="1" x14ac:dyDescent="0.25">
      <c r="A40" s="76">
        <v>0</v>
      </c>
      <c r="B40" s="76">
        <f t="shared" si="0"/>
        <v>30</v>
      </c>
      <c r="C40" s="77" t="s">
        <v>195</v>
      </c>
      <c r="D40" s="160" t="s">
        <v>196</v>
      </c>
      <c r="E40" s="161" t="s">
        <v>197</v>
      </c>
      <c r="F40" s="79" t="s">
        <v>103</v>
      </c>
      <c r="G40" s="80" t="s">
        <v>104</v>
      </c>
      <c r="H40" s="81" t="s">
        <v>61</v>
      </c>
      <c r="I40" s="82">
        <v>44562</v>
      </c>
      <c r="J40" s="82">
        <v>44926</v>
      </c>
      <c r="K40" s="83">
        <v>91</v>
      </c>
      <c r="L40" s="84" t="s">
        <v>105</v>
      </c>
      <c r="M40" s="78" t="s">
        <v>106</v>
      </c>
      <c r="N40" s="95">
        <v>0</v>
      </c>
      <c r="O40" s="86" t="s">
        <v>107</v>
      </c>
      <c r="P40" s="95">
        <v>1</v>
      </c>
      <c r="Q40" s="79" t="s">
        <v>108</v>
      </c>
      <c r="R40" s="88" t="s">
        <v>47</v>
      </c>
      <c r="S40" s="89" t="s">
        <v>48</v>
      </c>
      <c r="U40" s="168">
        <v>0.3</v>
      </c>
      <c r="V40" s="162" t="s">
        <v>109</v>
      </c>
      <c r="W40" s="91" t="s">
        <v>110</v>
      </c>
      <c r="X40" s="95">
        <v>1</v>
      </c>
      <c r="Y40" s="78" t="s">
        <v>111</v>
      </c>
      <c r="Z40" s="163" t="s">
        <v>93</v>
      </c>
    </row>
    <row r="41" spans="1:26" ht="218.25" customHeight="1" thickBot="1" x14ac:dyDescent="0.25">
      <c r="A41" s="76">
        <v>5</v>
      </c>
      <c r="B41" s="76">
        <f t="shared" si="0"/>
        <v>31</v>
      </c>
      <c r="C41" s="77" t="s">
        <v>211</v>
      </c>
      <c r="D41" s="160" t="s">
        <v>212</v>
      </c>
      <c r="E41" s="161" t="s">
        <v>213</v>
      </c>
      <c r="F41" s="79" t="s">
        <v>214</v>
      </c>
      <c r="G41" s="80" t="s">
        <v>159</v>
      </c>
      <c r="H41" s="76">
        <v>2</v>
      </c>
      <c r="I41" s="82">
        <v>44562</v>
      </c>
      <c r="J41" s="82">
        <v>44742</v>
      </c>
      <c r="K41" s="83">
        <v>24</v>
      </c>
      <c r="L41" s="84" t="s">
        <v>160</v>
      </c>
      <c r="M41" s="78" t="s">
        <v>215</v>
      </c>
      <c r="N41" s="76">
        <v>2</v>
      </c>
      <c r="O41" s="86" t="s">
        <v>162</v>
      </c>
      <c r="P41" s="76">
        <v>2</v>
      </c>
      <c r="Q41" s="103" t="s">
        <v>163</v>
      </c>
      <c r="R41" s="88" t="s">
        <v>47</v>
      </c>
      <c r="S41" s="89" t="s">
        <v>48</v>
      </c>
      <c r="U41" s="58">
        <v>1</v>
      </c>
      <c r="V41" s="170" t="s">
        <v>216</v>
      </c>
      <c r="W41" s="91" t="s">
        <v>165</v>
      </c>
      <c r="X41" s="76">
        <v>2</v>
      </c>
      <c r="Y41" s="103" t="s">
        <v>217</v>
      </c>
      <c r="Z41" s="163" t="s">
        <v>47</v>
      </c>
    </row>
    <row r="42" spans="1:26" ht="149.25" customHeight="1" thickBot="1" x14ac:dyDescent="0.25">
      <c r="A42" s="76">
        <v>0</v>
      </c>
      <c r="B42" s="76">
        <f t="shared" si="0"/>
        <v>32</v>
      </c>
      <c r="C42" s="77" t="s">
        <v>211</v>
      </c>
      <c r="D42" s="160" t="s">
        <v>212</v>
      </c>
      <c r="E42" s="161" t="s">
        <v>213</v>
      </c>
      <c r="F42" s="79" t="s">
        <v>167</v>
      </c>
      <c r="G42" s="80" t="s">
        <v>145</v>
      </c>
      <c r="H42" s="76">
        <v>2</v>
      </c>
      <c r="I42" s="82">
        <v>44562</v>
      </c>
      <c r="J42" s="82">
        <v>44926</v>
      </c>
      <c r="K42" s="83">
        <v>91</v>
      </c>
      <c r="L42" s="84" t="s">
        <v>160</v>
      </c>
      <c r="M42" s="78" t="s">
        <v>218</v>
      </c>
      <c r="N42" s="76">
        <v>1</v>
      </c>
      <c r="O42" s="86" t="s">
        <v>162</v>
      </c>
      <c r="P42" s="76">
        <v>2</v>
      </c>
      <c r="Q42" s="79" t="s">
        <v>169</v>
      </c>
      <c r="R42" s="88" t="s">
        <v>47</v>
      </c>
      <c r="S42" s="105" t="s">
        <v>48</v>
      </c>
      <c r="U42" s="58">
        <v>1</v>
      </c>
      <c r="V42" s="170" t="s">
        <v>219</v>
      </c>
      <c r="W42" s="91" t="s">
        <v>171</v>
      </c>
      <c r="X42" s="76">
        <v>2</v>
      </c>
      <c r="Y42" s="79" t="s">
        <v>172</v>
      </c>
      <c r="Z42" s="167" t="s">
        <v>102</v>
      </c>
    </row>
    <row r="43" spans="1:26" ht="160.5" customHeight="1" thickBot="1" x14ac:dyDescent="0.25">
      <c r="A43" s="76">
        <v>0</v>
      </c>
      <c r="B43" s="76">
        <f t="shared" si="0"/>
        <v>33</v>
      </c>
      <c r="C43" s="77" t="s">
        <v>211</v>
      </c>
      <c r="D43" s="160" t="s">
        <v>212</v>
      </c>
      <c r="E43" s="161" t="s">
        <v>213</v>
      </c>
      <c r="F43" s="79" t="s">
        <v>124</v>
      </c>
      <c r="G43" s="80" t="s">
        <v>125</v>
      </c>
      <c r="H43" s="95">
        <v>1</v>
      </c>
      <c r="I43" s="82">
        <v>44562</v>
      </c>
      <c r="J43" s="82">
        <v>44926</v>
      </c>
      <c r="K43" s="83">
        <v>91</v>
      </c>
      <c r="L43" s="84" t="s">
        <v>117</v>
      </c>
      <c r="M43" s="85" t="s">
        <v>126</v>
      </c>
      <c r="N43" s="95">
        <v>0.6</v>
      </c>
      <c r="O43" s="86" t="s">
        <v>119</v>
      </c>
      <c r="P43" s="95">
        <v>0.86</v>
      </c>
      <c r="Q43" s="79" t="s">
        <v>127</v>
      </c>
      <c r="R43" s="96" t="s">
        <v>69</v>
      </c>
      <c r="S43" s="100" t="s">
        <v>89</v>
      </c>
      <c r="U43" s="56">
        <v>0.5</v>
      </c>
      <c r="V43" s="57" t="s">
        <v>128</v>
      </c>
      <c r="W43" s="91" t="s">
        <v>122</v>
      </c>
      <c r="X43" s="95">
        <v>1</v>
      </c>
      <c r="Y43" s="102" t="s">
        <v>129</v>
      </c>
      <c r="Z43" s="163" t="s">
        <v>93</v>
      </c>
    </row>
    <row r="44" spans="1:26" ht="179.25" customHeight="1" thickBot="1" x14ac:dyDescent="0.25">
      <c r="A44" s="76">
        <v>0</v>
      </c>
      <c r="B44" s="76">
        <f t="shared" si="0"/>
        <v>34</v>
      </c>
      <c r="C44" s="77" t="s">
        <v>211</v>
      </c>
      <c r="D44" s="160" t="s">
        <v>212</v>
      </c>
      <c r="E44" s="161" t="s">
        <v>213</v>
      </c>
      <c r="F44" s="79" t="s">
        <v>220</v>
      </c>
      <c r="G44" s="80" t="s">
        <v>131</v>
      </c>
      <c r="H44" s="76">
        <v>1</v>
      </c>
      <c r="I44" s="82">
        <v>44562</v>
      </c>
      <c r="J44" s="82">
        <v>44742</v>
      </c>
      <c r="K44" s="83">
        <v>24</v>
      </c>
      <c r="L44" s="84" t="s">
        <v>139</v>
      </c>
      <c r="M44" s="78" t="s">
        <v>221</v>
      </c>
      <c r="N44" s="76">
        <v>1</v>
      </c>
      <c r="O44" s="86" t="s">
        <v>119</v>
      </c>
      <c r="P44" s="76">
        <v>1</v>
      </c>
      <c r="Q44" s="78" t="s">
        <v>222</v>
      </c>
      <c r="R44" s="88" t="s">
        <v>47</v>
      </c>
      <c r="S44" s="89" t="s">
        <v>48</v>
      </c>
      <c r="U44" s="56">
        <v>1</v>
      </c>
      <c r="V44" s="57" t="s">
        <v>223</v>
      </c>
      <c r="W44" s="91" t="s">
        <v>122</v>
      </c>
      <c r="X44" s="76">
        <v>1</v>
      </c>
      <c r="Y44" s="78" t="s">
        <v>224</v>
      </c>
      <c r="Z44" s="163" t="s">
        <v>47</v>
      </c>
    </row>
    <row r="45" spans="1:26" ht="179.25" customHeight="1" x14ac:dyDescent="0.2">
      <c r="A45" s="76">
        <v>0</v>
      </c>
      <c r="B45" s="76">
        <f t="shared" si="0"/>
        <v>35</v>
      </c>
      <c r="C45" s="77" t="s">
        <v>211</v>
      </c>
      <c r="D45" s="160" t="s">
        <v>212</v>
      </c>
      <c r="E45" s="161" t="s">
        <v>213</v>
      </c>
      <c r="F45" s="79" t="s">
        <v>225</v>
      </c>
      <c r="G45" s="80" t="s">
        <v>138</v>
      </c>
      <c r="H45" s="76">
        <v>1</v>
      </c>
      <c r="I45" s="82">
        <v>44562</v>
      </c>
      <c r="J45" s="82">
        <v>44742</v>
      </c>
      <c r="K45" s="83">
        <v>24</v>
      </c>
      <c r="L45" s="84" t="s">
        <v>139</v>
      </c>
      <c r="M45" s="78" t="s">
        <v>226</v>
      </c>
      <c r="N45" s="76">
        <v>1</v>
      </c>
      <c r="O45" s="86" t="s">
        <v>119</v>
      </c>
      <c r="P45" s="76">
        <v>1</v>
      </c>
      <c r="Q45" s="78" t="s">
        <v>227</v>
      </c>
      <c r="R45" s="88" t="s">
        <v>47</v>
      </c>
      <c r="S45" s="89" t="s">
        <v>48</v>
      </c>
      <c r="U45" s="98">
        <v>1</v>
      </c>
      <c r="V45" s="84" t="s">
        <v>205</v>
      </c>
      <c r="W45" s="91" t="s">
        <v>122</v>
      </c>
      <c r="X45" s="76">
        <v>1</v>
      </c>
      <c r="Y45" s="78" t="s">
        <v>228</v>
      </c>
      <c r="Z45" s="163" t="s">
        <v>47</v>
      </c>
    </row>
    <row r="46" spans="1:26" ht="150.75" customHeight="1" x14ac:dyDescent="0.25">
      <c r="A46" s="76">
        <v>0</v>
      </c>
      <c r="B46" s="76">
        <f t="shared" si="0"/>
        <v>36</v>
      </c>
      <c r="C46" s="77" t="s">
        <v>211</v>
      </c>
      <c r="D46" s="160" t="s">
        <v>212</v>
      </c>
      <c r="E46" s="161" t="s">
        <v>213</v>
      </c>
      <c r="F46" s="79" t="s">
        <v>144</v>
      </c>
      <c r="G46" s="80" t="s">
        <v>145</v>
      </c>
      <c r="H46" s="76">
        <v>2</v>
      </c>
      <c r="I46" s="82">
        <v>44562</v>
      </c>
      <c r="J46" s="82">
        <v>44926</v>
      </c>
      <c r="K46" s="83">
        <v>91</v>
      </c>
      <c r="L46" s="84" t="s">
        <v>132</v>
      </c>
      <c r="M46" s="85" t="s">
        <v>229</v>
      </c>
      <c r="N46" s="76">
        <v>0</v>
      </c>
      <c r="O46" s="86" t="s">
        <v>119</v>
      </c>
      <c r="P46" s="76">
        <v>2</v>
      </c>
      <c r="Q46" s="79" t="s">
        <v>147</v>
      </c>
      <c r="R46" s="88" t="s">
        <v>47</v>
      </c>
      <c r="S46" s="97" t="s">
        <v>70</v>
      </c>
      <c r="T46" s="50" t="s">
        <v>230</v>
      </c>
      <c r="U46" s="98"/>
      <c r="V46" s="164" t="s">
        <v>149</v>
      </c>
      <c r="W46" s="91" t="s">
        <v>122</v>
      </c>
      <c r="X46" s="76">
        <v>2</v>
      </c>
      <c r="Y46" s="84" t="s">
        <v>150</v>
      </c>
      <c r="Z46" s="167" t="s">
        <v>102</v>
      </c>
    </row>
    <row r="47" spans="1:26" ht="341.25" customHeight="1" x14ac:dyDescent="0.2">
      <c r="A47" s="76">
        <v>0</v>
      </c>
      <c r="B47" s="76">
        <f t="shared" si="0"/>
        <v>37</v>
      </c>
      <c r="C47" s="77" t="s">
        <v>211</v>
      </c>
      <c r="D47" s="160" t="s">
        <v>212</v>
      </c>
      <c r="E47" s="161" t="s">
        <v>213</v>
      </c>
      <c r="F47" s="79" t="s">
        <v>65</v>
      </c>
      <c r="G47" s="80" t="s">
        <v>66</v>
      </c>
      <c r="H47" s="81" t="s">
        <v>61</v>
      </c>
      <c r="I47" s="82">
        <v>44562</v>
      </c>
      <c r="J47" s="82">
        <v>44926</v>
      </c>
      <c r="K47" s="83">
        <v>91</v>
      </c>
      <c r="L47" s="84" t="s">
        <v>183</v>
      </c>
      <c r="M47" s="85" t="s">
        <v>67</v>
      </c>
      <c r="N47" s="95">
        <v>0.16</v>
      </c>
      <c r="O47" s="86" t="s">
        <v>45</v>
      </c>
      <c r="P47" s="95">
        <v>0.16</v>
      </c>
      <c r="Q47" s="79" t="s">
        <v>231</v>
      </c>
      <c r="R47" s="96" t="s">
        <v>69</v>
      </c>
      <c r="S47" s="97" t="s">
        <v>70</v>
      </c>
      <c r="U47" s="98">
        <v>0.2</v>
      </c>
      <c r="V47" s="164" t="s">
        <v>232</v>
      </c>
      <c r="W47" s="94" t="s">
        <v>72</v>
      </c>
      <c r="X47" s="95">
        <v>0.16</v>
      </c>
      <c r="Y47" s="84" t="s">
        <v>233</v>
      </c>
      <c r="Z47" s="165" t="s">
        <v>69</v>
      </c>
    </row>
    <row r="48" spans="1:26" ht="252.75" customHeight="1" x14ac:dyDescent="0.2">
      <c r="A48" s="76">
        <v>6</v>
      </c>
      <c r="B48" s="76">
        <f t="shared" si="0"/>
        <v>38</v>
      </c>
      <c r="C48" s="77" t="s">
        <v>234</v>
      </c>
      <c r="D48" s="160" t="s">
        <v>235</v>
      </c>
      <c r="E48" s="161" t="s">
        <v>236</v>
      </c>
      <c r="F48" s="79" t="s">
        <v>115</v>
      </c>
      <c r="G48" s="80" t="s">
        <v>116</v>
      </c>
      <c r="H48" s="95">
        <v>1</v>
      </c>
      <c r="I48" s="82">
        <v>44562</v>
      </c>
      <c r="J48" s="82">
        <v>44926</v>
      </c>
      <c r="K48" s="83">
        <v>91</v>
      </c>
      <c r="L48" s="84" t="s">
        <v>117</v>
      </c>
      <c r="M48" s="85" t="s">
        <v>118</v>
      </c>
      <c r="N48" s="95">
        <v>0.5</v>
      </c>
      <c r="O48" s="86" t="s">
        <v>119</v>
      </c>
      <c r="P48" s="95">
        <v>1</v>
      </c>
      <c r="Q48" s="78" t="s">
        <v>120</v>
      </c>
      <c r="R48" s="88" t="s">
        <v>47</v>
      </c>
      <c r="S48" s="97" t="s">
        <v>70</v>
      </c>
      <c r="U48" s="98"/>
      <c r="V48" s="164" t="s">
        <v>121</v>
      </c>
      <c r="W48" s="91" t="s">
        <v>122</v>
      </c>
      <c r="X48" s="95">
        <v>1</v>
      </c>
      <c r="Y48" s="78" t="s">
        <v>237</v>
      </c>
      <c r="Z48" s="163" t="s">
        <v>93</v>
      </c>
    </row>
    <row r="49" spans="1:26" ht="355.5" customHeight="1" x14ac:dyDescent="0.2">
      <c r="A49" s="76">
        <v>0</v>
      </c>
      <c r="B49" s="76">
        <f t="shared" si="0"/>
        <v>39</v>
      </c>
      <c r="C49" s="77" t="s">
        <v>234</v>
      </c>
      <c r="D49" s="160" t="s">
        <v>235</v>
      </c>
      <c r="E49" s="161" t="s">
        <v>236</v>
      </c>
      <c r="F49" s="79" t="s">
        <v>238</v>
      </c>
      <c r="G49" s="80" t="s">
        <v>131</v>
      </c>
      <c r="H49" s="76">
        <v>1</v>
      </c>
      <c r="I49" s="82">
        <v>44562</v>
      </c>
      <c r="J49" s="82">
        <v>44742</v>
      </c>
      <c r="K49" s="83">
        <v>24</v>
      </c>
      <c r="L49" s="84" t="s">
        <v>132</v>
      </c>
      <c r="M49" s="78" t="s">
        <v>239</v>
      </c>
      <c r="N49" s="76">
        <v>1</v>
      </c>
      <c r="O49" s="86" t="s">
        <v>119</v>
      </c>
      <c r="P49" s="76">
        <v>1</v>
      </c>
      <c r="Q49" s="78" t="s">
        <v>240</v>
      </c>
      <c r="R49" s="88" t="s">
        <v>47</v>
      </c>
      <c r="S49" s="89" t="s">
        <v>48</v>
      </c>
      <c r="U49" s="98"/>
      <c r="V49" s="164" t="s">
        <v>142</v>
      </c>
      <c r="W49" s="91" t="s">
        <v>122</v>
      </c>
      <c r="X49" s="76">
        <v>1</v>
      </c>
      <c r="Y49" s="78" t="s">
        <v>241</v>
      </c>
      <c r="Z49" s="163" t="s">
        <v>47</v>
      </c>
    </row>
    <row r="50" spans="1:26" ht="251.25" customHeight="1" x14ac:dyDescent="0.2">
      <c r="A50" s="76">
        <v>0</v>
      </c>
      <c r="B50" s="76">
        <f t="shared" si="0"/>
        <v>40</v>
      </c>
      <c r="C50" s="77" t="s">
        <v>234</v>
      </c>
      <c r="D50" s="160" t="s">
        <v>235</v>
      </c>
      <c r="E50" s="161" t="s">
        <v>236</v>
      </c>
      <c r="F50" s="79" t="s">
        <v>242</v>
      </c>
      <c r="G50" s="80" t="s">
        <v>145</v>
      </c>
      <c r="H50" s="76">
        <v>2</v>
      </c>
      <c r="I50" s="82">
        <v>44562</v>
      </c>
      <c r="J50" s="82">
        <v>44926</v>
      </c>
      <c r="K50" s="83">
        <v>91</v>
      </c>
      <c r="L50" s="84" t="s">
        <v>132</v>
      </c>
      <c r="M50" s="85" t="s">
        <v>243</v>
      </c>
      <c r="N50" s="76">
        <v>0</v>
      </c>
      <c r="O50" s="86" t="s">
        <v>119</v>
      </c>
      <c r="P50" s="76">
        <v>2</v>
      </c>
      <c r="Q50" s="79" t="s">
        <v>147</v>
      </c>
      <c r="R50" s="88" t="s">
        <v>47</v>
      </c>
      <c r="S50" s="97" t="s">
        <v>70</v>
      </c>
      <c r="U50" s="98"/>
      <c r="V50" s="164" t="s">
        <v>149</v>
      </c>
      <c r="W50" s="91" t="s">
        <v>122</v>
      </c>
      <c r="X50" s="76">
        <v>2</v>
      </c>
      <c r="Y50" s="84" t="s">
        <v>244</v>
      </c>
      <c r="Z50" s="167" t="s">
        <v>102</v>
      </c>
    </row>
    <row r="51" spans="1:26" ht="260.25" customHeight="1" x14ac:dyDescent="0.2">
      <c r="A51" s="76">
        <v>0</v>
      </c>
      <c r="B51" s="76">
        <f t="shared" si="0"/>
        <v>41</v>
      </c>
      <c r="C51" s="77" t="s">
        <v>234</v>
      </c>
      <c r="D51" s="160" t="s">
        <v>235</v>
      </c>
      <c r="E51" s="161" t="s">
        <v>236</v>
      </c>
      <c r="F51" s="79" t="s">
        <v>103</v>
      </c>
      <c r="G51" s="80" t="s">
        <v>104</v>
      </c>
      <c r="H51" s="81" t="s">
        <v>61</v>
      </c>
      <c r="I51" s="82">
        <v>44562</v>
      </c>
      <c r="J51" s="82">
        <v>44926</v>
      </c>
      <c r="K51" s="83">
        <v>91</v>
      </c>
      <c r="L51" s="84" t="s">
        <v>105</v>
      </c>
      <c r="M51" s="78" t="s">
        <v>106</v>
      </c>
      <c r="N51" s="95">
        <v>0</v>
      </c>
      <c r="O51" s="86" t="s">
        <v>107</v>
      </c>
      <c r="P51" s="95">
        <v>1</v>
      </c>
      <c r="Q51" s="78" t="s">
        <v>108</v>
      </c>
      <c r="R51" s="88" t="s">
        <v>47</v>
      </c>
      <c r="S51" s="89" t="s">
        <v>48</v>
      </c>
      <c r="U51" s="168">
        <v>0.3</v>
      </c>
      <c r="V51" s="162" t="s">
        <v>109</v>
      </c>
      <c r="W51" s="91" t="s">
        <v>110</v>
      </c>
      <c r="X51" s="95">
        <v>1</v>
      </c>
      <c r="Y51" s="78" t="s">
        <v>111</v>
      </c>
      <c r="Z51" s="163" t="s">
        <v>93</v>
      </c>
    </row>
    <row r="52" spans="1:26" ht="186" customHeight="1" x14ac:dyDescent="0.2">
      <c r="A52" s="76">
        <v>7</v>
      </c>
      <c r="B52" s="76">
        <f t="shared" si="0"/>
        <v>42</v>
      </c>
      <c r="C52" s="77" t="s">
        <v>245</v>
      </c>
      <c r="D52" s="160" t="s">
        <v>246</v>
      </c>
      <c r="E52" s="161" t="s">
        <v>247</v>
      </c>
      <c r="F52" s="79" t="s">
        <v>248</v>
      </c>
      <c r="G52" s="80" t="s">
        <v>249</v>
      </c>
      <c r="H52" s="76">
        <v>1</v>
      </c>
      <c r="I52" s="82">
        <v>44562</v>
      </c>
      <c r="J52" s="82">
        <v>44651</v>
      </c>
      <c r="K52" s="83">
        <v>12</v>
      </c>
      <c r="L52" s="84" t="s">
        <v>132</v>
      </c>
      <c r="M52" s="85" t="s">
        <v>250</v>
      </c>
      <c r="N52" s="76">
        <v>1</v>
      </c>
      <c r="O52" s="86" t="s">
        <v>119</v>
      </c>
      <c r="P52" s="76">
        <v>1</v>
      </c>
      <c r="Q52" s="85" t="s">
        <v>251</v>
      </c>
      <c r="R52" s="88" t="s">
        <v>47</v>
      </c>
      <c r="S52" s="89" t="s">
        <v>48</v>
      </c>
      <c r="U52" s="98"/>
      <c r="V52" s="164" t="s">
        <v>252</v>
      </c>
      <c r="W52" s="91" t="s">
        <v>122</v>
      </c>
      <c r="X52" s="76">
        <v>1</v>
      </c>
      <c r="Y52" s="85" t="s">
        <v>253</v>
      </c>
      <c r="Z52" s="163" t="s">
        <v>93</v>
      </c>
    </row>
    <row r="53" spans="1:26" ht="179.25" customHeight="1" x14ac:dyDescent="0.2">
      <c r="A53" s="76">
        <v>0</v>
      </c>
      <c r="B53" s="76">
        <f t="shared" si="0"/>
        <v>43</v>
      </c>
      <c r="C53" s="77" t="s">
        <v>245</v>
      </c>
      <c r="D53" s="160" t="s">
        <v>246</v>
      </c>
      <c r="E53" s="161" t="s">
        <v>247</v>
      </c>
      <c r="F53" s="79" t="s">
        <v>254</v>
      </c>
      <c r="G53" s="80" t="s">
        <v>131</v>
      </c>
      <c r="H53" s="76">
        <v>1</v>
      </c>
      <c r="I53" s="82">
        <v>44562</v>
      </c>
      <c r="J53" s="82">
        <v>44742</v>
      </c>
      <c r="K53" s="83">
        <v>24</v>
      </c>
      <c r="L53" s="84" t="s">
        <v>132</v>
      </c>
      <c r="M53" s="78" t="s">
        <v>255</v>
      </c>
      <c r="N53" s="76">
        <v>1</v>
      </c>
      <c r="O53" s="86" t="s">
        <v>119</v>
      </c>
      <c r="P53" s="76">
        <v>1</v>
      </c>
      <c r="Q53" s="78" t="s">
        <v>256</v>
      </c>
      <c r="R53" s="88" t="s">
        <v>47</v>
      </c>
      <c r="S53" s="89" t="s">
        <v>48</v>
      </c>
      <c r="U53" s="98"/>
      <c r="V53" s="164" t="s">
        <v>257</v>
      </c>
      <c r="W53" s="91" t="s">
        <v>122</v>
      </c>
      <c r="X53" s="76">
        <v>1</v>
      </c>
      <c r="Y53" s="78" t="s">
        <v>256</v>
      </c>
      <c r="Z53" s="163" t="s">
        <v>93</v>
      </c>
    </row>
    <row r="54" spans="1:26" ht="123" customHeight="1" x14ac:dyDescent="0.2">
      <c r="A54" s="76">
        <v>0</v>
      </c>
      <c r="B54" s="76">
        <f t="shared" si="0"/>
        <v>44</v>
      </c>
      <c r="C54" s="77" t="s">
        <v>245</v>
      </c>
      <c r="D54" s="160" t="s">
        <v>246</v>
      </c>
      <c r="E54" s="161" t="s">
        <v>247</v>
      </c>
      <c r="F54" s="79" t="s">
        <v>258</v>
      </c>
      <c r="G54" s="80" t="s">
        <v>145</v>
      </c>
      <c r="H54" s="76">
        <v>2</v>
      </c>
      <c r="I54" s="82">
        <v>44562</v>
      </c>
      <c r="J54" s="82">
        <v>44926</v>
      </c>
      <c r="K54" s="83">
        <v>91</v>
      </c>
      <c r="L54" s="84" t="s">
        <v>132</v>
      </c>
      <c r="M54" s="85" t="s">
        <v>243</v>
      </c>
      <c r="N54" s="76">
        <v>0</v>
      </c>
      <c r="O54" s="86" t="s">
        <v>119</v>
      </c>
      <c r="P54" s="76">
        <v>2</v>
      </c>
      <c r="Q54" s="79" t="s">
        <v>147</v>
      </c>
      <c r="R54" s="88" t="s">
        <v>47</v>
      </c>
      <c r="S54" s="97" t="s">
        <v>70</v>
      </c>
      <c r="U54" s="98"/>
      <c r="V54" s="164" t="s">
        <v>149</v>
      </c>
      <c r="W54" s="91" t="s">
        <v>122</v>
      </c>
      <c r="X54" s="76">
        <v>2</v>
      </c>
      <c r="Y54" s="84" t="s">
        <v>244</v>
      </c>
      <c r="Z54" s="167" t="s">
        <v>102</v>
      </c>
    </row>
    <row r="55" spans="1:26" ht="186.75" customHeight="1" x14ac:dyDescent="0.2">
      <c r="A55" s="76">
        <v>8</v>
      </c>
      <c r="B55" s="76">
        <f t="shared" si="0"/>
        <v>45</v>
      </c>
      <c r="C55" s="77" t="s">
        <v>259</v>
      </c>
      <c r="D55" s="160" t="s">
        <v>260</v>
      </c>
      <c r="E55" s="161" t="s">
        <v>261</v>
      </c>
      <c r="F55" s="79" t="s">
        <v>262</v>
      </c>
      <c r="G55" s="80" t="s">
        <v>263</v>
      </c>
      <c r="H55" s="76">
        <v>1</v>
      </c>
      <c r="I55" s="82">
        <v>44562</v>
      </c>
      <c r="J55" s="82">
        <v>44651</v>
      </c>
      <c r="K55" s="83">
        <v>12</v>
      </c>
      <c r="L55" s="84" t="s">
        <v>132</v>
      </c>
      <c r="M55" s="103" t="s">
        <v>264</v>
      </c>
      <c r="N55" s="76">
        <v>1</v>
      </c>
      <c r="O55" s="86" t="s">
        <v>119</v>
      </c>
      <c r="P55" s="76">
        <v>1</v>
      </c>
      <c r="Q55" s="103" t="s">
        <v>265</v>
      </c>
      <c r="R55" s="88" t="s">
        <v>47</v>
      </c>
      <c r="S55" s="89" t="s">
        <v>48</v>
      </c>
      <c r="U55" s="98"/>
      <c r="V55" s="164"/>
      <c r="W55" s="91" t="s">
        <v>122</v>
      </c>
      <c r="X55" s="76">
        <v>1</v>
      </c>
      <c r="Y55" s="103" t="s">
        <v>266</v>
      </c>
      <c r="Z55" s="163" t="s">
        <v>93</v>
      </c>
    </row>
    <row r="56" spans="1:26" ht="217.5" customHeight="1" x14ac:dyDescent="0.2">
      <c r="A56" s="76">
        <v>0</v>
      </c>
      <c r="B56" s="76">
        <f t="shared" si="0"/>
        <v>46</v>
      </c>
      <c r="C56" s="77" t="s">
        <v>259</v>
      </c>
      <c r="D56" s="160" t="s">
        <v>260</v>
      </c>
      <c r="E56" s="161" t="s">
        <v>261</v>
      </c>
      <c r="F56" s="79" t="s">
        <v>267</v>
      </c>
      <c r="G56" s="80" t="s">
        <v>131</v>
      </c>
      <c r="H56" s="76">
        <v>1</v>
      </c>
      <c r="I56" s="82">
        <v>44562</v>
      </c>
      <c r="J56" s="82">
        <v>44742</v>
      </c>
      <c r="K56" s="83">
        <v>24</v>
      </c>
      <c r="L56" s="84" t="s">
        <v>132</v>
      </c>
      <c r="M56" s="78" t="s">
        <v>268</v>
      </c>
      <c r="N56" s="76">
        <v>1</v>
      </c>
      <c r="O56" s="86" t="s">
        <v>119</v>
      </c>
      <c r="P56" s="76">
        <v>1</v>
      </c>
      <c r="Q56" s="78" t="s">
        <v>269</v>
      </c>
      <c r="R56" s="88" t="s">
        <v>47</v>
      </c>
      <c r="S56" s="89" t="s">
        <v>48</v>
      </c>
      <c r="U56" s="98"/>
      <c r="V56" s="164" t="s">
        <v>257</v>
      </c>
      <c r="W56" s="91" t="s">
        <v>122</v>
      </c>
      <c r="X56" s="76">
        <v>1</v>
      </c>
      <c r="Y56" s="78" t="s">
        <v>270</v>
      </c>
      <c r="Z56" s="163" t="s">
        <v>93</v>
      </c>
    </row>
    <row r="57" spans="1:26" ht="202.5" customHeight="1" x14ac:dyDescent="0.2">
      <c r="A57" s="76">
        <v>0</v>
      </c>
      <c r="B57" s="76">
        <f t="shared" si="0"/>
        <v>47</v>
      </c>
      <c r="C57" s="77" t="s">
        <v>259</v>
      </c>
      <c r="D57" s="160" t="s">
        <v>260</v>
      </c>
      <c r="E57" s="161" t="s">
        <v>261</v>
      </c>
      <c r="F57" s="79" t="s">
        <v>242</v>
      </c>
      <c r="G57" s="80" t="s">
        <v>145</v>
      </c>
      <c r="H57" s="76">
        <v>2</v>
      </c>
      <c r="I57" s="82">
        <v>44562</v>
      </c>
      <c r="J57" s="82">
        <v>44926</v>
      </c>
      <c r="K57" s="83">
        <v>91</v>
      </c>
      <c r="L57" s="84" t="s">
        <v>132</v>
      </c>
      <c r="M57" s="85" t="s">
        <v>243</v>
      </c>
      <c r="N57" s="76">
        <v>0</v>
      </c>
      <c r="O57" s="86" t="s">
        <v>119</v>
      </c>
      <c r="P57" s="76">
        <v>2</v>
      </c>
      <c r="Q57" s="79" t="s">
        <v>147</v>
      </c>
      <c r="R57" s="88" t="s">
        <v>47</v>
      </c>
      <c r="S57" s="97" t="s">
        <v>70</v>
      </c>
      <c r="U57" s="98"/>
      <c r="V57" s="164" t="s">
        <v>149</v>
      </c>
      <c r="W57" s="91" t="s">
        <v>122</v>
      </c>
      <c r="X57" s="76">
        <v>2</v>
      </c>
      <c r="Y57" s="84" t="s">
        <v>244</v>
      </c>
      <c r="Z57" s="167" t="s">
        <v>102</v>
      </c>
    </row>
    <row r="58" spans="1:26" ht="216" customHeight="1" thickBot="1" x14ac:dyDescent="0.25">
      <c r="A58" s="76">
        <v>0</v>
      </c>
      <c r="B58" s="76">
        <f t="shared" si="0"/>
        <v>48</v>
      </c>
      <c r="C58" s="77" t="s">
        <v>259</v>
      </c>
      <c r="D58" s="85" t="s">
        <v>260</v>
      </c>
      <c r="E58" s="161" t="s">
        <v>261</v>
      </c>
      <c r="F58" s="79" t="s">
        <v>103</v>
      </c>
      <c r="G58" s="80" t="s">
        <v>104</v>
      </c>
      <c r="H58" s="81" t="s">
        <v>61</v>
      </c>
      <c r="I58" s="82">
        <v>44562</v>
      </c>
      <c r="J58" s="82">
        <v>44926</v>
      </c>
      <c r="K58" s="83">
        <v>91</v>
      </c>
      <c r="L58" s="84" t="s">
        <v>105</v>
      </c>
      <c r="M58" s="78" t="s">
        <v>106</v>
      </c>
      <c r="N58" s="95">
        <v>0</v>
      </c>
      <c r="O58" s="86" t="s">
        <v>107</v>
      </c>
      <c r="P58" s="95">
        <v>1</v>
      </c>
      <c r="Q58" s="78" t="s">
        <v>108</v>
      </c>
      <c r="R58" s="88" t="s">
        <v>47</v>
      </c>
      <c r="S58" s="89" t="s">
        <v>48</v>
      </c>
      <c r="U58" s="168">
        <v>0.3</v>
      </c>
      <c r="V58" s="162" t="s">
        <v>109</v>
      </c>
      <c r="W58" s="91" t="s">
        <v>110</v>
      </c>
      <c r="X58" s="95">
        <v>1</v>
      </c>
      <c r="Y58" s="78" t="s">
        <v>111</v>
      </c>
      <c r="Z58" s="163" t="s">
        <v>93</v>
      </c>
    </row>
    <row r="59" spans="1:26" ht="234.75" customHeight="1" thickBot="1" x14ac:dyDescent="0.25">
      <c r="A59" s="76">
        <v>9</v>
      </c>
      <c r="B59" s="76">
        <f t="shared" si="0"/>
        <v>49</v>
      </c>
      <c r="C59" s="77" t="s">
        <v>271</v>
      </c>
      <c r="D59" s="85" t="s">
        <v>272</v>
      </c>
      <c r="E59" s="161" t="s">
        <v>273</v>
      </c>
      <c r="F59" s="79" t="s">
        <v>214</v>
      </c>
      <c r="G59" s="80" t="s">
        <v>159</v>
      </c>
      <c r="H59" s="76">
        <v>2</v>
      </c>
      <c r="I59" s="82">
        <v>44562</v>
      </c>
      <c r="J59" s="82">
        <v>44742</v>
      </c>
      <c r="K59" s="83">
        <v>24</v>
      </c>
      <c r="L59" s="84" t="s">
        <v>160</v>
      </c>
      <c r="M59" s="78" t="s">
        <v>274</v>
      </c>
      <c r="N59" s="76">
        <v>2</v>
      </c>
      <c r="O59" s="86" t="s">
        <v>162</v>
      </c>
      <c r="P59" s="76">
        <v>2</v>
      </c>
      <c r="Q59" s="103" t="s">
        <v>275</v>
      </c>
      <c r="R59" s="88" t="s">
        <v>47</v>
      </c>
      <c r="S59" s="89" t="s">
        <v>48</v>
      </c>
      <c r="U59" s="58">
        <v>1</v>
      </c>
      <c r="V59" s="170" t="s">
        <v>164</v>
      </c>
      <c r="W59" s="91" t="s">
        <v>165</v>
      </c>
      <c r="X59" s="76">
        <v>2</v>
      </c>
      <c r="Y59" s="103" t="s">
        <v>217</v>
      </c>
      <c r="Z59" s="163" t="s">
        <v>47</v>
      </c>
    </row>
    <row r="60" spans="1:26" ht="334.5" customHeight="1" x14ac:dyDescent="0.2">
      <c r="A60" s="76">
        <v>0</v>
      </c>
      <c r="B60" s="76">
        <f t="shared" si="0"/>
        <v>50</v>
      </c>
      <c r="C60" s="77" t="s">
        <v>271</v>
      </c>
      <c r="D60" s="85" t="s">
        <v>272</v>
      </c>
      <c r="E60" s="161" t="s">
        <v>276</v>
      </c>
      <c r="F60" s="79" t="s">
        <v>65</v>
      </c>
      <c r="G60" s="80" t="s">
        <v>66</v>
      </c>
      <c r="H60" s="81" t="s">
        <v>61</v>
      </c>
      <c r="I60" s="82">
        <v>44562</v>
      </c>
      <c r="J60" s="82">
        <v>44926</v>
      </c>
      <c r="K60" s="83">
        <v>91</v>
      </c>
      <c r="L60" s="84" t="s">
        <v>183</v>
      </c>
      <c r="M60" s="85" t="s">
        <v>67</v>
      </c>
      <c r="N60" s="95">
        <v>0.16</v>
      </c>
      <c r="O60" s="86" t="s">
        <v>45</v>
      </c>
      <c r="P60" s="95">
        <v>0.16</v>
      </c>
      <c r="Q60" s="79" t="s">
        <v>68</v>
      </c>
      <c r="R60" s="96" t="s">
        <v>69</v>
      </c>
      <c r="S60" s="97" t="s">
        <v>70</v>
      </c>
      <c r="U60" s="98">
        <v>0.2</v>
      </c>
      <c r="V60" s="164" t="s">
        <v>184</v>
      </c>
      <c r="W60" s="94" t="s">
        <v>72</v>
      </c>
      <c r="X60" s="95">
        <v>0.16</v>
      </c>
      <c r="Y60" s="84" t="s">
        <v>277</v>
      </c>
      <c r="Z60" s="165" t="s">
        <v>69</v>
      </c>
    </row>
    <row r="61" spans="1:26" ht="168.75" customHeight="1" thickBot="1" x14ac:dyDescent="0.25">
      <c r="A61" s="76">
        <v>0</v>
      </c>
      <c r="B61" s="76">
        <f t="shared" si="0"/>
        <v>51</v>
      </c>
      <c r="C61" s="77" t="s">
        <v>271</v>
      </c>
      <c r="D61" s="160" t="s">
        <v>272</v>
      </c>
      <c r="E61" s="161" t="s">
        <v>273</v>
      </c>
      <c r="F61" s="79" t="s">
        <v>124</v>
      </c>
      <c r="G61" s="80" t="s">
        <v>125</v>
      </c>
      <c r="H61" s="95">
        <v>1</v>
      </c>
      <c r="I61" s="82">
        <v>44562</v>
      </c>
      <c r="J61" s="82">
        <v>44926</v>
      </c>
      <c r="K61" s="83">
        <v>91</v>
      </c>
      <c r="L61" s="84" t="s">
        <v>117</v>
      </c>
      <c r="M61" s="85" t="s">
        <v>126</v>
      </c>
      <c r="N61" s="95">
        <v>0.6</v>
      </c>
      <c r="O61" s="86" t="s">
        <v>119</v>
      </c>
      <c r="P61" s="95">
        <v>0.86</v>
      </c>
      <c r="Q61" s="79" t="s">
        <v>127</v>
      </c>
      <c r="R61" s="96" t="s">
        <v>69</v>
      </c>
      <c r="S61" s="100" t="s">
        <v>89</v>
      </c>
      <c r="U61" s="98"/>
      <c r="V61" s="164" t="s">
        <v>278</v>
      </c>
      <c r="W61" s="91" t="s">
        <v>122</v>
      </c>
      <c r="X61" s="95">
        <v>1</v>
      </c>
      <c r="Y61" s="102" t="s">
        <v>279</v>
      </c>
      <c r="Z61" s="163" t="s">
        <v>93</v>
      </c>
    </row>
    <row r="62" spans="1:26" ht="162" customHeight="1" thickBot="1" x14ac:dyDescent="0.25">
      <c r="A62" s="76">
        <v>0</v>
      </c>
      <c r="B62" s="76">
        <f t="shared" si="0"/>
        <v>52</v>
      </c>
      <c r="C62" s="77" t="s">
        <v>271</v>
      </c>
      <c r="D62" s="160" t="s">
        <v>272</v>
      </c>
      <c r="E62" s="161" t="s">
        <v>273</v>
      </c>
      <c r="F62" s="79" t="s">
        <v>167</v>
      </c>
      <c r="G62" s="80" t="s">
        <v>145</v>
      </c>
      <c r="H62" s="76">
        <v>2</v>
      </c>
      <c r="I62" s="82">
        <v>44562</v>
      </c>
      <c r="J62" s="82">
        <v>44926</v>
      </c>
      <c r="K62" s="83">
        <v>91</v>
      </c>
      <c r="L62" s="84" t="s">
        <v>160</v>
      </c>
      <c r="M62" s="78" t="s">
        <v>200</v>
      </c>
      <c r="N62" s="76">
        <v>1</v>
      </c>
      <c r="O62" s="86" t="s">
        <v>162</v>
      </c>
      <c r="P62" s="76">
        <v>2</v>
      </c>
      <c r="Q62" s="79" t="s">
        <v>169</v>
      </c>
      <c r="R62" s="88" t="s">
        <v>47</v>
      </c>
      <c r="S62" s="105" t="s">
        <v>48</v>
      </c>
      <c r="U62" s="58">
        <v>1</v>
      </c>
      <c r="V62" s="170" t="s">
        <v>170</v>
      </c>
      <c r="W62" s="91" t="s">
        <v>171</v>
      </c>
      <c r="X62" s="76">
        <v>2</v>
      </c>
      <c r="Y62" s="79" t="s">
        <v>172</v>
      </c>
      <c r="Z62" s="167" t="s">
        <v>102</v>
      </c>
    </row>
    <row r="63" spans="1:26" ht="195" customHeight="1" x14ac:dyDescent="0.2">
      <c r="A63" s="76">
        <v>10</v>
      </c>
      <c r="B63" s="76">
        <f t="shared" si="0"/>
        <v>53</v>
      </c>
      <c r="C63" s="77" t="s">
        <v>280</v>
      </c>
      <c r="D63" s="160" t="s">
        <v>281</v>
      </c>
      <c r="E63" s="161" t="s">
        <v>282</v>
      </c>
      <c r="F63" s="79" t="s">
        <v>283</v>
      </c>
      <c r="G63" s="80" t="s">
        <v>284</v>
      </c>
      <c r="H63" s="76">
        <v>1</v>
      </c>
      <c r="I63" s="82">
        <v>44562</v>
      </c>
      <c r="J63" s="82">
        <v>44742</v>
      </c>
      <c r="K63" s="83">
        <v>24</v>
      </c>
      <c r="L63" s="84" t="s">
        <v>160</v>
      </c>
      <c r="M63" s="85" t="s">
        <v>285</v>
      </c>
      <c r="N63" s="76">
        <v>1</v>
      </c>
      <c r="O63" s="86" t="s">
        <v>45</v>
      </c>
      <c r="P63" s="76">
        <v>1</v>
      </c>
      <c r="Q63" s="85" t="s">
        <v>286</v>
      </c>
      <c r="R63" s="88" t="s">
        <v>47</v>
      </c>
      <c r="S63" s="89" t="s">
        <v>48</v>
      </c>
      <c r="U63" s="101">
        <v>0.5</v>
      </c>
      <c r="V63" s="169" t="s">
        <v>155</v>
      </c>
      <c r="W63" s="91" t="s">
        <v>156</v>
      </c>
      <c r="X63" s="76">
        <v>1</v>
      </c>
      <c r="Y63" s="104" t="s">
        <v>287</v>
      </c>
      <c r="Z63" s="167" t="s">
        <v>102</v>
      </c>
    </row>
    <row r="64" spans="1:26" ht="339.75" customHeight="1" thickBot="1" x14ac:dyDescent="0.25">
      <c r="A64" s="76">
        <v>0</v>
      </c>
      <c r="B64" s="76">
        <f t="shared" si="0"/>
        <v>54</v>
      </c>
      <c r="C64" s="77" t="s">
        <v>280</v>
      </c>
      <c r="D64" s="160" t="s">
        <v>281</v>
      </c>
      <c r="E64" s="161" t="s">
        <v>282</v>
      </c>
      <c r="F64" s="79" t="s">
        <v>65</v>
      </c>
      <c r="G64" s="80" t="s">
        <v>66</v>
      </c>
      <c r="H64" s="81" t="s">
        <v>61</v>
      </c>
      <c r="I64" s="82">
        <v>44562</v>
      </c>
      <c r="J64" s="82">
        <v>44926</v>
      </c>
      <c r="K64" s="83">
        <v>91</v>
      </c>
      <c r="L64" s="84" t="s">
        <v>183</v>
      </c>
      <c r="M64" s="85" t="s">
        <v>67</v>
      </c>
      <c r="N64" s="95">
        <v>0.16</v>
      </c>
      <c r="O64" s="86" t="s">
        <v>45</v>
      </c>
      <c r="P64" s="95">
        <v>0.16</v>
      </c>
      <c r="Q64" s="79" t="s">
        <v>68</v>
      </c>
      <c r="R64" s="96" t="s">
        <v>69</v>
      </c>
      <c r="S64" s="97" t="s">
        <v>70</v>
      </c>
      <c r="U64" s="98">
        <v>0.2</v>
      </c>
      <c r="V64" s="164" t="s">
        <v>184</v>
      </c>
      <c r="W64" s="94" t="s">
        <v>72</v>
      </c>
      <c r="X64" s="95">
        <v>0.16</v>
      </c>
      <c r="Y64" s="84" t="s">
        <v>288</v>
      </c>
      <c r="Z64" s="165" t="s">
        <v>69</v>
      </c>
    </row>
    <row r="65" spans="1:27" ht="267" customHeight="1" thickBot="1" x14ac:dyDescent="0.25">
      <c r="A65" s="76">
        <v>0</v>
      </c>
      <c r="B65" s="76">
        <f t="shared" si="0"/>
        <v>55</v>
      </c>
      <c r="C65" s="77" t="s">
        <v>280</v>
      </c>
      <c r="D65" s="160" t="s">
        <v>281</v>
      </c>
      <c r="E65" s="161" t="s">
        <v>282</v>
      </c>
      <c r="F65" s="79" t="s">
        <v>289</v>
      </c>
      <c r="G65" s="80" t="s">
        <v>290</v>
      </c>
      <c r="H65" s="95">
        <v>1</v>
      </c>
      <c r="I65" s="82">
        <v>44562</v>
      </c>
      <c r="J65" s="82">
        <v>44926</v>
      </c>
      <c r="K65" s="83">
        <v>91</v>
      </c>
      <c r="L65" s="84" t="s">
        <v>291</v>
      </c>
      <c r="M65" s="85" t="s">
        <v>292</v>
      </c>
      <c r="N65" s="95">
        <v>0.6</v>
      </c>
      <c r="O65" s="86" t="s">
        <v>293</v>
      </c>
      <c r="P65" s="95">
        <v>1</v>
      </c>
      <c r="Q65" s="85" t="s">
        <v>294</v>
      </c>
      <c r="R65" s="88" t="s">
        <v>47</v>
      </c>
      <c r="S65" s="89" t="s">
        <v>48</v>
      </c>
      <c r="U65" s="59">
        <v>1</v>
      </c>
      <c r="V65" s="62" t="s">
        <v>295</v>
      </c>
      <c r="W65" s="94" t="s">
        <v>296</v>
      </c>
      <c r="X65" s="95">
        <v>1</v>
      </c>
      <c r="Y65" s="85" t="s">
        <v>297</v>
      </c>
      <c r="Z65" s="163" t="s">
        <v>93</v>
      </c>
    </row>
    <row r="66" spans="1:27" ht="191.25" customHeight="1" x14ac:dyDescent="0.25">
      <c r="A66" s="76">
        <v>11</v>
      </c>
      <c r="B66" s="76">
        <f t="shared" si="0"/>
        <v>56</v>
      </c>
      <c r="C66" s="106" t="s">
        <v>298</v>
      </c>
      <c r="D66" s="160" t="s">
        <v>299</v>
      </c>
      <c r="E66" s="161" t="s">
        <v>300</v>
      </c>
      <c r="F66" s="79" t="s">
        <v>301</v>
      </c>
      <c r="G66" s="80" t="s">
        <v>302</v>
      </c>
      <c r="H66" s="76">
        <v>4</v>
      </c>
      <c r="I66" s="82">
        <v>44562</v>
      </c>
      <c r="J66" s="82">
        <v>44926</v>
      </c>
      <c r="K66" s="83">
        <v>91</v>
      </c>
      <c r="L66" s="84" t="s">
        <v>303</v>
      </c>
      <c r="M66" s="85" t="s">
        <v>304</v>
      </c>
      <c r="N66" s="76">
        <v>2</v>
      </c>
      <c r="O66" s="86" t="s">
        <v>119</v>
      </c>
      <c r="P66" s="76">
        <v>4</v>
      </c>
      <c r="Q66" s="85" t="s">
        <v>305</v>
      </c>
      <c r="R66" s="88" t="s">
        <v>47</v>
      </c>
      <c r="S66" s="97" t="s">
        <v>70</v>
      </c>
      <c r="T66" s="50" t="s">
        <v>306</v>
      </c>
      <c r="U66" s="98"/>
      <c r="V66" s="171" t="s">
        <v>149</v>
      </c>
      <c r="W66" s="91" t="s">
        <v>122</v>
      </c>
      <c r="X66" s="76">
        <v>4</v>
      </c>
      <c r="Y66" s="84" t="s">
        <v>307</v>
      </c>
      <c r="Z66" s="167" t="s">
        <v>102</v>
      </c>
    </row>
    <row r="67" spans="1:27" ht="273" customHeight="1" x14ac:dyDescent="0.2">
      <c r="A67" s="76">
        <v>0</v>
      </c>
      <c r="B67" s="76">
        <f t="shared" si="0"/>
        <v>57</v>
      </c>
      <c r="C67" s="106" t="s">
        <v>298</v>
      </c>
      <c r="D67" s="160" t="s">
        <v>299</v>
      </c>
      <c r="E67" s="161" t="s">
        <v>300</v>
      </c>
      <c r="F67" s="79" t="s">
        <v>308</v>
      </c>
      <c r="G67" s="80" t="s">
        <v>131</v>
      </c>
      <c r="H67" s="76">
        <v>1</v>
      </c>
      <c r="I67" s="82">
        <v>44562</v>
      </c>
      <c r="J67" s="82">
        <v>44742</v>
      </c>
      <c r="K67" s="83">
        <v>24</v>
      </c>
      <c r="L67" s="84" t="s">
        <v>132</v>
      </c>
      <c r="M67" s="78" t="s">
        <v>309</v>
      </c>
      <c r="N67" s="76">
        <v>1</v>
      </c>
      <c r="O67" s="86" t="s">
        <v>119</v>
      </c>
      <c r="P67" s="76">
        <v>1</v>
      </c>
      <c r="Q67" s="78" t="s">
        <v>310</v>
      </c>
      <c r="R67" s="88" t="s">
        <v>47</v>
      </c>
      <c r="S67" s="89" t="s">
        <v>48</v>
      </c>
      <c r="U67" s="98"/>
      <c r="V67" s="84" t="s">
        <v>142</v>
      </c>
      <c r="W67" s="91" t="s">
        <v>122</v>
      </c>
      <c r="X67" s="76">
        <v>1</v>
      </c>
      <c r="Y67" s="85" t="s">
        <v>311</v>
      </c>
      <c r="Z67" s="163" t="s">
        <v>47</v>
      </c>
    </row>
    <row r="68" spans="1:27" ht="409.5" x14ac:dyDescent="0.2">
      <c r="A68" s="76">
        <v>0</v>
      </c>
      <c r="B68" s="76">
        <f t="shared" si="0"/>
        <v>58</v>
      </c>
      <c r="C68" s="106" t="s">
        <v>298</v>
      </c>
      <c r="D68" s="160" t="s">
        <v>299</v>
      </c>
      <c r="E68" s="161" t="s">
        <v>300</v>
      </c>
      <c r="F68" s="79" t="s">
        <v>312</v>
      </c>
      <c r="G68" s="80" t="s">
        <v>131</v>
      </c>
      <c r="H68" s="76">
        <v>1</v>
      </c>
      <c r="I68" s="82">
        <v>44562</v>
      </c>
      <c r="J68" s="82">
        <v>44742</v>
      </c>
      <c r="K68" s="83">
        <v>24</v>
      </c>
      <c r="L68" s="84" t="s">
        <v>132</v>
      </c>
      <c r="M68" s="78" t="s">
        <v>313</v>
      </c>
      <c r="N68" s="76">
        <v>1</v>
      </c>
      <c r="O68" s="86" t="s">
        <v>119</v>
      </c>
      <c r="P68" s="76">
        <v>1</v>
      </c>
      <c r="Q68" s="78" t="s">
        <v>314</v>
      </c>
      <c r="R68" s="88" t="s">
        <v>47</v>
      </c>
      <c r="S68" s="89" t="s">
        <v>48</v>
      </c>
      <c r="U68" s="98"/>
      <c r="V68" s="84" t="s">
        <v>142</v>
      </c>
      <c r="W68" s="91" t="s">
        <v>122</v>
      </c>
      <c r="X68" s="76">
        <v>1</v>
      </c>
      <c r="Y68" s="78" t="s">
        <v>315</v>
      </c>
      <c r="Z68" s="163" t="s">
        <v>47</v>
      </c>
    </row>
    <row r="69" spans="1:27" ht="336" x14ac:dyDescent="0.2">
      <c r="A69" s="76">
        <v>0</v>
      </c>
      <c r="B69" s="76">
        <f t="shared" si="0"/>
        <v>59</v>
      </c>
      <c r="C69" s="106" t="s">
        <v>298</v>
      </c>
      <c r="D69" s="160" t="s">
        <v>299</v>
      </c>
      <c r="E69" s="161" t="s">
        <v>300</v>
      </c>
      <c r="F69" s="79" t="s">
        <v>242</v>
      </c>
      <c r="G69" s="80" t="s">
        <v>145</v>
      </c>
      <c r="H69" s="76">
        <v>2</v>
      </c>
      <c r="I69" s="82">
        <v>44562</v>
      </c>
      <c r="J69" s="82">
        <v>44926</v>
      </c>
      <c r="K69" s="83">
        <v>91</v>
      </c>
      <c r="L69" s="84" t="s">
        <v>132</v>
      </c>
      <c r="M69" s="85" t="s">
        <v>243</v>
      </c>
      <c r="N69" s="76">
        <v>0</v>
      </c>
      <c r="O69" s="86" t="s">
        <v>119</v>
      </c>
      <c r="P69" s="76">
        <v>2</v>
      </c>
      <c r="Q69" s="79" t="s">
        <v>147</v>
      </c>
      <c r="R69" s="88" t="s">
        <v>47</v>
      </c>
      <c r="S69" s="97" t="s">
        <v>70</v>
      </c>
      <c r="U69" s="98"/>
      <c r="V69" s="164"/>
      <c r="W69" s="91" t="s">
        <v>122</v>
      </c>
      <c r="X69" s="76">
        <v>2</v>
      </c>
      <c r="Y69" s="84" t="s">
        <v>244</v>
      </c>
      <c r="Z69" s="167" t="s">
        <v>102</v>
      </c>
    </row>
    <row r="70" spans="1:27" ht="379.5" x14ac:dyDescent="0.2">
      <c r="A70" s="76">
        <v>0</v>
      </c>
      <c r="B70" s="76">
        <f t="shared" si="0"/>
        <v>60</v>
      </c>
      <c r="C70" s="106" t="s">
        <v>298</v>
      </c>
      <c r="D70" s="160" t="s">
        <v>299</v>
      </c>
      <c r="E70" s="161" t="s">
        <v>300</v>
      </c>
      <c r="F70" s="79" t="s">
        <v>316</v>
      </c>
      <c r="G70" s="80" t="s">
        <v>317</v>
      </c>
      <c r="H70" s="107">
        <v>1</v>
      </c>
      <c r="I70" s="82">
        <v>44562</v>
      </c>
      <c r="J70" s="82">
        <v>44651</v>
      </c>
      <c r="K70" s="83">
        <v>12</v>
      </c>
      <c r="L70" s="84" t="s">
        <v>318</v>
      </c>
      <c r="M70" s="85" t="s">
        <v>319</v>
      </c>
      <c r="N70" s="107">
        <v>1</v>
      </c>
      <c r="O70" s="86" t="s">
        <v>320</v>
      </c>
      <c r="P70" s="107">
        <v>1</v>
      </c>
      <c r="Q70" s="85" t="s">
        <v>321</v>
      </c>
      <c r="R70" s="88" t="s">
        <v>47</v>
      </c>
      <c r="S70" s="100" t="s">
        <v>89</v>
      </c>
      <c r="U70" s="172">
        <v>1</v>
      </c>
      <c r="V70" s="170" t="s">
        <v>322</v>
      </c>
      <c r="W70" s="91" t="s">
        <v>323</v>
      </c>
      <c r="X70" s="83">
        <v>1</v>
      </c>
      <c r="Y70" s="85" t="s">
        <v>324</v>
      </c>
      <c r="Z70" s="163" t="s">
        <v>93</v>
      </c>
      <c r="AA70" s="7" t="s">
        <v>325</v>
      </c>
    </row>
    <row r="71" spans="1:27" ht="289.5" customHeight="1" x14ac:dyDescent="0.2">
      <c r="A71" s="76">
        <v>0</v>
      </c>
      <c r="B71" s="76">
        <f t="shared" si="0"/>
        <v>61</v>
      </c>
      <c r="C71" s="106" t="s">
        <v>298</v>
      </c>
      <c r="D71" s="160" t="s">
        <v>299</v>
      </c>
      <c r="E71" s="161" t="s">
        <v>300</v>
      </c>
      <c r="F71" s="79" t="s">
        <v>326</v>
      </c>
      <c r="G71" s="80" t="s">
        <v>327</v>
      </c>
      <c r="H71" s="107">
        <v>12</v>
      </c>
      <c r="I71" s="82">
        <v>44562</v>
      </c>
      <c r="J71" s="82">
        <v>44926</v>
      </c>
      <c r="K71" s="83">
        <v>91</v>
      </c>
      <c r="L71" s="84" t="s">
        <v>318</v>
      </c>
      <c r="M71" s="85" t="s">
        <v>328</v>
      </c>
      <c r="N71" s="107">
        <v>5</v>
      </c>
      <c r="O71" s="86" t="s">
        <v>320</v>
      </c>
      <c r="P71" s="83">
        <v>9</v>
      </c>
      <c r="Q71" s="79" t="s">
        <v>329</v>
      </c>
      <c r="R71" s="96" t="s">
        <v>69</v>
      </c>
      <c r="S71" s="100" t="s">
        <v>89</v>
      </c>
      <c r="U71" s="173">
        <v>1</v>
      </c>
      <c r="V71" s="162" t="s">
        <v>330</v>
      </c>
      <c r="W71" s="91" t="s">
        <v>331</v>
      </c>
      <c r="X71" s="83">
        <v>12</v>
      </c>
      <c r="Y71" s="84" t="s">
        <v>332</v>
      </c>
      <c r="Z71" s="167" t="s">
        <v>102</v>
      </c>
      <c r="AA71" s="7" t="s">
        <v>333</v>
      </c>
    </row>
    <row r="72" spans="1:27" ht="257.25" customHeight="1" x14ac:dyDescent="0.2">
      <c r="A72" s="76">
        <v>0</v>
      </c>
      <c r="B72" s="76">
        <f t="shared" si="0"/>
        <v>62</v>
      </c>
      <c r="C72" s="106" t="s">
        <v>298</v>
      </c>
      <c r="D72" s="160" t="s">
        <v>299</v>
      </c>
      <c r="E72" s="161" t="s">
        <v>300</v>
      </c>
      <c r="F72" s="84" t="s">
        <v>334</v>
      </c>
      <c r="G72" s="80" t="s">
        <v>327</v>
      </c>
      <c r="H72" s="83">
        <v>12</v>
      </c>
      <c r="I72" s="82">
        <v>44562</v>
      </c>
      <c r="J72" s="82">
        <v>44926</v>
      </c>
      <c r="K72" s="83">
        <v>91</v>
      </c>
      <c r="L72" s="84" t="s">
        <v>335</v>
      </c>
      <c r="M72" s="85" t="s">
        <v>328</v>
      </c>
      <c r="N72" s="107">
        <v>5</v>
      </c>
      <c r="O72" s="86" t="s">
        <v>336</v>
      </c>
      <c r="P72" s="83">
        <v>9</v>
      </c>
      <c r="Q72" s="79" t="s">
        <v>329</v>
      </c>
      <c r="R72" s="96" t="s">
        <v>69</v>
      </c>
      <c r="S72" s="100" t="s">
        <v>89</v>
      </c>
      <c r="U72" s="173">
        <v>1</v>
      </c>
      <c r="V72" s="162" t="s">
        <v>337</v>
      </c>
      <c r="W72" s="91" t="s">
        <v>331</v>
      </c>
      <c r="X72" s="83">
        <v>12</v>
      </c>
      <c r="Y72" s="84" t="s">
        <v>338</v>
      </c>
      <c r="Z72" s="167" t="s">
        <v>102</v>
      </c>
    </row>
    <row r="73" spans="1:27" ht="381" thickBot="1" x14ac:dyDescent="0.25">
      <c r="A73" s="76">
        <v>0</v>
      </c>
      <c r="B73" s="76">
        <f t="shared" si="0"/>
        <v>63</v>
      </c>
      <c r="C73" s="106" t="s">
        <v>298</v>
      </c>
      <c r="D73" s="160" t="s">
        <v>299</v>
      </c>
      <c r="E73" s="161" t="s">
        <v>300</v>
      </c>
      <c r="F73" s="79" t="s">
        <v>339</v>
      </c>
      <c r="G73" s="80" t="s">
        <v>340</v>
      </c>
      <c r="H73" s="83">
        <v>4</v>
      </c>
      <c r="I73" s="82">
        <v>44562</v>
      </c>
      <c r="J73" s="82">
        <v>44926</v>
      </c>
      <c r="K73" s="83">
        <v>91</v>
      </c>
      <c r="L73" s="84" t="s">
        <v>132</v>
      </c>
      <c r="M73" s="85" t="s">
        <v>341</v>
      </c>
      <c r="N73" s="83">
        <v>0</v>
      </c>
      <c r="O73" s="86" t="s">
        <v>119</v>
      </c>
      <c r="P73" s="83">
        <v>0</v>
      </c>
      <c r="Q73" s="79" t="s">
        <v>342</v>
      </c>
      <c r="R73" s="96" t="s">
        <v>69</v>
      </c>
      <c r="S73" s="97" t="s">
        <v>70</v>
      </c>
      <c r="U73" s="98"/>
      <c r="V73" s="164"/>
      <c r="W73" s="91" t="s">
        <v>122</v>
      </c>
      <c r="X73" s="83">
        <v>0</v>
      </c>
      <c r="Y73" s="84" t="s">
        <v>343</v>
      </c>
      <c r="Z73" s="165" t="s">
        <v>69</v>
      </c>
    </row>
    <row r="74" spans="1:27" ht="200.1" customHeight="1" thickBot="1" x14ac:dyDescent="0.25">
      <c r="A74" s="76">
        <v>0</v>
      </c>
      <c r="B74" s="76">
        <f t="shared" si="0"/>
        <v>64</v>
      </c>
      <c r="C74" s="106" t="s">
        <v>298</v>
      </c>
      <c r="D74" s="160" t="s">
        <v>299</v>
      </c>
      <c r="E74" s="161" t="s">
        <v>300</v>
      </c>
      <c r="F74" s="79" t="s">
        <v>344</v>
      </c>
      <c r="G74" s="80" t="s">
        <v>345</v>
      </c>
      <c r="H74" s="83">
        <v>4</v>
      </c>
      <c r="I74" s="82">
        <v>44562</v>
      </c>
      <c r="J74" s="82">
        <v>44926</v>
      </c>
      <c r="K74" s="83">
        <v>91</v>
      </c>
      <c r="L74" s="84" t="s">
        <v>346</v>
      </c>
      <c r="M74" s="85" t="s">
        <v>347</v>
      </c>
      <c r="N74" s="83">
        <v>0</v>
      </c>
      <c r="O74" s="86" t="s">
        <v>348</v>
      </c>
      <c r="P74" s="83">
        <v>0</v>
      </c>
      <c r="Q74" s="79" t="s">
        <v>349</v>
      </c>
      <c r="R74" s="96" t="s">
        <v>69</v>
      </c>
      <c r="S74" s="97" t="s">
        <v>70</v>
      </c>
      <c r="U74" s="60"/>
      <c r="V74" s="63" t="s">
        <v>350</v>
      </c>
      <c r="W74" s="91" t="s">
        <v>351</v>
      </c>
      <c r="X74" s="83">
        <v>0</v>
      </c>
      <c r="Y74" s="108" t="s">
        <v>352</v>
      </c>
      <c r="Z74" s="165" t="s">
        <v>69</v>
      </c>
    </row>
    <row r="75" spans="1:27" ht="311.64999999999998" customHeight="1" thickBot="1" x14ac:dyDescent="0.25">
      <c r="A75" s="76">
        <v>0</v>
      </c>
      <c r="B75" s="76">
        <f t="shared" si="0"/>
        <v>65</v>
      </c>
      <c r="C75" s="106" t="s">
        <v>298</v>
      </c>
      <c r="D75" s="160" t="s">
        <v>299</v>
      </c>
      <c r="E75" s="161" t="s">
        <v>300</v>
      </c>
      <c r="F75" s="84" t="s">
        <v>103</v>
      </c>
      <c r="G75" s="80" t="s">
        <v>104</v>
      </c>
      <c r="H75" s="81" t="s">
        <v>61</v>
      </c>
      <c r="I75" s="82">
        <v>44562</v>
      </c>
      <c r="J75" s="82">
        <v>44926</v>
      </c>
      <c r="K75" s="83">
        <v>91</v>
      </c>
      <c r="L75" s="84" t="s">
        <v>105</v>
      </c>
      <c r="M75" s="78" t="s">
        <v>106</v>
      </c>
      <c r="N75" s="95">
        <v>0</v>
      </c>
      <c r="O75" s="86" t="s">
        <v>107</v>
      </c>
      <c r="P75" s="95">
        <v>1</v>
      </c>
      <c r="Q75" s="78" t="s">
        <v>108</v>
      </c>
      <c r="R75" s="88" t="s">
        <v>47</v>
      </c>
      <c r="S75" s="89" t="s">
        <v>48</v>
      </c>
      <c r="U75" s="168">
        <v>0.3</v>
      </c>
      <c r="V75" s="162" t="s">
        <v>109</v>
      </c>
      <c r="W75" s="91" t="s">
        <v>110</v>
      </c>
      <c r="X75" s="95">
        <v>1</v>
      </c>
      <c r="Y75" s="78" t="s">
        <v>111</v>
      </c>
      <c r="Z75" s="163" t="s">
        <v>93</v>
      </c>
    </row>
    <row r="76" spans="1:27" ht="246.4" customHeight="1" thickBot="1" x14ac:dyDescent="0.25">
      <c r="A76" s="76">
        <v>12</v>
      </c>
      <c r="B76" s="76">
        <f t="shared" si="0"/>
        <v>66</v>
      </c>
      <c r="C76" s="174" t="s">
        <v>353</v>
      </c>
      <c r="D76" s="85" t="s">
        <v>354</v>
      </c>
      <c r="E76" s="84" t="s">
        <v>355</v>
      </c>
      <c r="F76" s="84" t="s">
        <v>356</v>
      </c>
      <c r="G76" s="86" t="s">
        <v>357</v>
      </c>
      <c r="H76" s="109">
        <v>1</v>
      </c>
      <c r="I76" s="110">
        <v>44666</v>
      </c>
      <c r="J76" s="110">
        <v>44926</v>
      </c>
      <c r="K76" s="83">
        <v>42</v>
      </c>
      <c r="L76" s="84" t="s">
        <v>358</v>
      </c>
      <c r="M76" s="85" t="s">
        <v>359</v>
      </c>
      <c r="N76" s="111">
        <v>0.6</v>
      </c>
      <c r="O76" s="86" t="s">
        <v>348</v>
      </c>
      <c r="P76" s="111">
        <v>1</v>
      </c>
      <c r="Q76" s="79" t="s">
        <v>360</v>
      </c>
      <c r="R76" s="88" t="s">
        <v>47</v>
      </c>
      <c r="S76" s="100" t="s">
        <v>89</v>
      </c>
      <c r="U76" s="61"/>
      <c r="V76" s="62" t="s">
        <v>361</v>
      </c>
      <c r="W76" s="78" t="s">
        <v>362</v>
      </c>
      <c r="X76" s="111">
        <v>1</v>
      </c>
      <c r="Y76" s="79" t="s">
        <v>363</v>
      </c>
      <c r="Z76" s="167" t="s">
        <v>102</v>
      </c>
    </row>
    <row r="77" spans="1:27" ht="259.89999999999998" customHeight="1" thickBot="1" x14ac:dyDescent="0.25">
      <c r="A77" s="76">
        <v>0</v>
      </c>
      <c r="B77" s="76">
        <f t="shared" si="0"/>
        <v>67</v>
      </c>
      <c r="C77" s="174" t="s">
        <v>353</v>
      </c>
      <c r="D77" s="85" t="s">
        <v>354</v>
      </c>
      <c r="E77" s="84" t="s">
        <v>355</v>
      </c>
      <c r="F77" s="84" t="s">
        <v>364</v>
      </c>
      <c r="G77" s="112" t="s">
        <v>364</v>
      </c>
      <c r="H77" s="109">
        <v>1</v>
      </c>
      <c r="I77" s="110">
        <v>44666</v>
      </c>
      <c r="J77" s="110">
        <v>44926</v>
      </c>
      <c r="K77" s="83">
        <v>42</v>
      </c>
      <c r="L77" s="84" t="s">
        <v>358</v>
      </c>
      <c r="M77" s="85" t="s">
        <v>365</v>
      </c>
      <c r="N77" s="111">
        <v>0.6</v>
      </c>
      <c r="O77" s="86" t="s">
        <v>348</v>
      </c>
      <c r="P77" s="111">
        <v>1</v>
      </c>
      <c r="Q77" s="85" t="s">
        <v>366</v>
      </c>
      <c r="R77" s="88" t="s">
        <v>47</v>
      </c>
      <c r="S77" s="100" t="s">
        <v>89</v>
      </c>
      <c r="U77" s="61"/>
      <c r="V77" s="62" t="s">
        <v>367</v>
      </c>
      <c r="W77" s="78" t="s">
        <v>362</v>
      </c>
      <c r="X77" s="111">
        <v>1</v>
      </c>
      <c r="Y77" s="85" t="s">
        <v>368</v>
      </c>
      <c r="Z77" s="163" t="s">
        <v>47</v>
      </c>
    </row>
    <row r="78" spans="1:27" ht="237" customHeight="1" thickBot="1" x14ac:dyDescent="0.25">
      <c r="A78" s="76">
        <v>0</v>
      </c>
      <c r="B78" s="76">
        <f t="shared" ref="B78:B123" si="1">+B77+1</f>
        <v>68</v>
      </c>
      <c r="C78" s="174" t="s">
        <v>353</v>
      </c>
      <c r="D78" s="85" t="s">
        <v>354</v>
      </c>
      <c r="E78" s="84" t="s">
        <v>355</v>
      </c>
      <c r="F78" s="84" t="s">
        <v>369</v>
      </c>
      <c r="G78" s="112" t="s">
        <v>370</v>
      </c>
      <c r="H78" s="109">
        <v>1</v>
      </c>
      <c r="I78" s="110">
        <v>44666</v>
      </c>
      <c r="J78" s="110">
        <v>44926</v>
      </c>
      <c r="K78" s="83">
        <v>42</v>
      </c>
      <c r="L78" s="84" t="s">
        <v>358</v>
      </c>
      <c r="M78" s="91" t="s">
        <v>371</v>
      </c>
      <c r="N78" s="111">
        <v>1</v>
      </c>
      <c r="O78" s="86" t="s">
        <v>348</v>
      </c>
      <c r="P78" s="111">
        <v>1</v>
      </c>
      <c r="Q78" s="85" t="s">
        <v>372</v>
      </c>
      <c r="R78" s="88" t="s">
        <v>47</v>
      </c>
      <c r="S78" s="89" t="s">
        <v>48</v>
      </c>
      <c r="U78" s="61"/>
      <c r="V78" s="62" t="s">
        <v>373</v>
      </c>
      <c r="W78" s="78" t="s">
        <v>374</v>
      </c>
      <c r="X78" s="111">
        <v>1</v>
      </c>
      <c r="Y78" s="85" t="s">
        <v>375</v>
      </c>
      <c r="Z78" s="167" t="s">
        <v>102</v>
      </c>
    </row>
    <row r="79" spans="1:27" ht="228" customHeight="1" thickBot="1" x14ac:dyDescent="0.25">
      <c r="A79" s="76">
        <v>0</v>
      </c>
      <c r="B79" s="76">
        <f t="shared" si="1"/>
        <v>69</v>
      </c>
      <c r="C79" s="174" t="s">
        <v>353</v>
      </c>
      <c r="D79" s="85" t="s">
        <v>354</v>
      </c>
      <c r="E79" s="84" t="s">
        <v>376</v>
      </c>
      <c r="F79" s="84" t="s">
        <v>377</v>
      </c>
      <c r="G79" s="112" t="s">
        <v>378</v>
      </c>
      <c r="H79" s="109">
        <v>1</v>
      </c>
      <c r="I79" s="110">
        <v>44666</v>
      </c>
      <c r="J79" s="110">
        <v>44926</v>
      </c>
      <c r="K79" s="83">
        <v>42</v>
      </c>
      <c r="L79" s="84" t="s">
        <v>358</v>
      </c>
      <c r="M79" s="85" t="s">
        <v>379</v>
      </c>
      <c r="N79" s="83">
        <v>0</v>
      </c>
      <c r="O79" s="86" t="s">
        <v>348</v>
      </c>
      <c r="P79" s="111">
        <v>0</v>
      </c>
      <c r="Q79" s="85" t="s">
        <v>380</v>
      </c>
      <c r="R79" s="96" t="s">
        <v>69</v>
      </c>
      <c r="S79" s="113" t="s">
        <v>70</v>
      </c>
      <c r="U79" s="60"/>
      <c r="V79" s="62" t="s">
        <v>381</v>
      </c>
      <c r="W79" s="78" t="s">
        <v>351</v>
      </c>
      <c r="X79" s="111">
        <v>0</v>
      </c>
      <c r="Y79" s="85" t="s">
        <v>382</v>
      </c>
      <c r="Z79" s="165" t="s">
        <v>69</v>
      </c>
      <c r="AA79" s="7" t="s">
        <v>325</v>
      </c>
    </row>
    <row r="80" spans="1:27" ht="264.75" customHeight="1" thickBot="1" x14ac:dyDescent="0.25">
      <c r="A80" s="76">
        <v>0</v>
      </c>
      <c r="B80" s="76">
        <f t="shared" si="1"/>
        <v>70</v>
      </c>
      <c r="C80" s="174" t="s">
        <v>353</v>
      </c>
      <c r="D80" s="85" t="s">
        <v>354</v>
      </c>
      <c r="E80" s="84" t="s">
        <v>376</v>
      </c>
      <c r="F80" s="84" t="s">
        <v>383</v>
      </c>
      <c r="G80" s="112" t="s">
        <v>378</v>
      </c>
      <c r="H80" s="109">
        <v>1</v>
      </c>
      <c r="I80" s="110">
        <v>44666</v>
      </c>
      <c r="J80" s="175">
        <v>45290</v>
      </c>
      <c r="K80" s="114">
        <v>68</v>
      </c>
      <c r="L80" s="84" t="s">
        <v>358</v>
      </c>
      <c r="M80" s="85" t="s">
        <v>384</v>
      </c>
      <c r="N80" s="83">
        <v>0</v>
      </c>
      <c r="O80" s="86" t="s">
        <v>348</v>
      </c>
      <c r="P80" s="83">
        <v>0</v>
      </c>
      <c r="Q80" s="79" t="s">
        <v>385</v>
      </c>
      <c r="R80" s="115" t="s">
        <v>386</v>
      </c>
      <c r="S80" s="97" t="s">
        <v>70</v>
      </c>
      <c r="U80" s="60"/>
      <c r="V80" s="62" t="s">
        <v>387</v>
      </c>
      <c r="W80" s="103" t="s">
        <v>351</v>
      </c>
      <c r="X80" s="111">
        <v>0</v>
      </c>
      <c r="Y80" s="116" t="s">
        <v>388</v>
      </c>
      <c r="Z80" s="130" t="s">
        <v>386</v>
      </c>
      <c r="AA80" s="7" t="s">
        <v>333</v>
      </c>
    </row>
    <row r="81" spans="1:27" ht="273" customHeight="1" thickBot="1" x14ac:dyDescent="0.25">
      <c r="A81" s="76">
        <v>0</v>
      </c>
      <c r="B81" s="76">
        <f t="shared" si="1"/>
        <v>71</v>
      </c>
      <c r="C81" s="174" t="s">
        <v>353</v>
      </c>
      <c r="D81" s="85" t="s">
        <v>354</v>
      </c>
      <c r="E81" s="84" t="s">
        <v>376</v>
      </c>
      <c r="F81" s="84" t="s">
        <v>389</v>
      </c>
      <c r="G81" s="112" t="s">
        <v>390</v>
      </c>
      <c r="H81" s="109">
        <v>1</v>
      </c>
      <c r="I81" s="110">
        <v>44666</v>
      </c>
      <c r="J81" s="110">
        <v>44926</v>
      </c>
      <c r="K81" s="83">
        <v>42</v>
      </c>
      <c r="L81" s="84" t="s">
        <v>358</v>
      </c>
      <c r="M81" s="85" t="s">
        <v>391</v>
      </c>
      <c r="N81" s="83">
        <v>0</v>
      </c>
      <c r="O81" s="86" t="s">
        <v>348</v>
      </c>
      <c r="P81" s="111">
        <v>0.6</v>
      </c>
      <c r="Q81" s="79" t="s">
        <v>392</v>
      </c>
      <c r="R81" s="96" t="s">
        <v>69</v>
      </c>
      <c r="S81" s="97" t="s">
        <v>70</v>
      </c>
      <c r="U81" s="60"/>
      <c r="V81" s="62" t="s">
        <v>393</v>
      </c>
      <c r="W81" s="78" t="s">
        <v>351</v>
      </c>
      <c r="X81" s="111">
        <v>0</v>
      </c>
      <c r="Y81" s="79" t="s">
        <v>394</v>
      </c>
      <c r="Z81" s="165" t="s">
        <v>69</v>
      </c>
      <c r="AA81" s="7" t="s">
        <v>395</v>
      </c>
    </row>
    <row r="82" spans="1:27" ht="290.25" customHeight="1" thickBot="1" x14ac:dyDescent="0.25">
      <c r="A82" s="76">
        <v>0</v>
      </c>
      <c r="B82" s="76">
        <f t="shared" si="1"/>
        <v>72</v>
      </c>
      <c r="C82" s="174" t="s">
        <v>353</v>
      </c>
      <c r="D82" s="176" t="s">
        <v>354</v>
      </c>
      <c r="E82" s="177" t="s">
        <v>396</v>
      </c>
      <c r="F82" s="177" t="s">
        <v>397</v>
      </c>
      <c r="G82" s="178" t="s">
        <v>378</v>
      </c>
      <c r="H82" s="109">
        <v>1</v>
      </c>
      <c r="I82" s="179">
        <v>44666</v>
      </c>
      <c r="J82" s="179">
        <v>44926</v>
      </c>
      <c r="K82" s="180">
        <v>42</v>
      </c>
      <c r="L82" s="177" t="s">
        <v>358</v>
      </c>
      <c r="M82" s="181" t="s">
        <v>398</v>
      </c>
      <c r="N82" s="180">
        <v>0</v>
      </c>
      <c r="O82" s="86" t="s">
        <v>348</v>
      </c>
      <c r="P82" s="182">
        <v>1</v>
      </c>
      <c r="Q82" s="79" t="s">
        <v>399</v>
      </c>
      <c r="R82" s="88" t="s">
        <v>47</v>
      </c>
      <c r="S82" s="105" t="s">
        <v>48</v>
      </c>
      <c r="U82" s="60"/>
      <c r="V82" s="62" t="s">
        <v>400</v>
      </c>
      <c r="W82" s="78" t="s">
        <v>362</v>
      </c>
      <c r="X82" s="182">
        <v>1</v>
      </c>
      <c r="Y82" s="79" t="s">
        <v>401</v>
      </c>
      <c r="Z82" s="163" t="s">
        <v>47</v>
      </c>
      <c r="AA82" s="7" t="s">
        <v>325</v>
      </c>
    </row>
    <row r="83" spans="1:27" ht="177" customHeight="1" x14ac:dyDescent="0.2">
      <c r="A83" s="76">
        <v>13</v>
      </c>
      <c r="B83" s="76">
        <f t="shared" si="1"/>
        <v>73</v>
      </c>
      <c r="C83" s="183" t="s">
        <v>402</v>
      </c>
      <c r="D83" s="117" t="s">
        <v>403</v>
      </c>
      <c r="E83" s="117" t="s">
        <v>404</v>
      </c>
      <c r="F83" s="117" t="s">
        <v>405</v>
      </c>
      <c r="G83" s="117" t="s">
        <v>406</v>
      </c>
      <c r="H83" s="118">
        <v>1</v>
      </c>
      <c r="I83" s="119">
        <v>44805</v>
      </c>
      <c r="J83" s="119">
        <v>44926</v>
      </c>
      <c r="K83" s="120">
        <v>16</v>
      </c>
      <c r="L83" s="117" t="s">
        <v>358</v>
      </c>
      <c r="M83" s="121" t="s">
        <v>407</v>
      </c>
      <c r="N83" s="76">
        <v>0</v>
      </c>
      <c r="O83" s="86" t="s">
        <v>348</v>
      </c>
      <c r="P83" s="95">
        <v>1</v>
      </c>
      <c r="Q83" s="79" t="s">
        <v>408</v>
      </c>
      <c r="R83" s="88" t="s">
        <v>47</v>
      </c>
      <c r="S83" s="105" t="s">
        <v>48</v>
      </c>
      <c r="U83" s="184"/>
      <c r="V83" s="169" t="s">
        <v>409</v>
      </c>
      <c r="W83" s="78" t="s">
        <v>362</v>
      </c>
      <c r="X83" s="95">
        <v>1</v>
      </c>
      <c r="Y83" s="79" t="s">
        <v>410</v>
      </c>
      <c r="Z83" s="163" t="s">
        <v>47</v>
      </c>
    </row>
    <row r="84" spans="1:27" ht="180.75" customHeight="1" x14ac:dyDescent="0.2">
      <c r="A84" s="76">
        <v>0</v>
      </c>
      <c r="B84" s="76">
        <f t="shared" si="1"/>
        <v>74</v>
      </c>
      <c r="C84" s="183" t="s">
        <v>402</v>
      </c>
      <c r="D84" s="117" t="s">
        <v>403</v>
      </c>
      <c r="E84" s="117" t="s">
        <v>404</v>
      </c>
      <c r="F84" s="117" t="s">
        <v>411</v>
      </c>
      <c r="G84" s="117" t="s">
        <v>412</v>
      </c>
      <c r="H84" s="118">
        <v>1</v>
      </c>
      <c r="I84" s="119">
        <v>44835</v>
      </c>
      <c r="J84" s="119">
        <v>44926</v>
      </c>
      <c r="K84" s="120">
        <v>16</v>
      </c>
      <c r="L84" s="117" t="s">
        <v>358</v>
      </c>
      <c r="M84" s="121" t="s">
        <v>407</v>
      </c>
      <c r="N84" s="76">
        <v>0</v>
      </c>
      <c r="O84" s="86" t="s">
        <v>348</v>
      </c>
      <c r="P84" s="95">
        <v>1</v>
      </c>
      <c r="Q84" s="79" t="s">
        <v>413</v>
      </c>
      <c r="R84" s="88" t="s">
        <v>47</v>
      </c>
      <c r="S84" s="105" t="s">
        <v>48</v>
      </c>
      <c r="U84" s="184"/>
      <c r="V84" s="169" t="s">
        <v>414</v>
      </c>
      <c r="W84" s="78" t="s">
        <v>362</v>
      </c>
      <c r="X84" s="95">
        <v>1</v>
      </c>
      <c r="Y84" s="79" t="s">
        <v>415</v>
      </c>
      <c r="Z84" s="163" t="s">
        <v>47</v>
      </c>
    </row>
    <row r="85" spans="1:27" ht="309.75" customHeight="1" x14ac:dyDescent="0.2">
      <c r="A85" s="76">
        <v>0</v>
      </c>
      <c r="B85" s="76">
        <f t="shared" si="1"/>
        <v>75</v>
      </c>
      <c r="C85" s="183" t="s">
        <v>402</v>
      </c>
      <c r="D85" s="117" t="s">
        <v>403</v>
      </c>
      <c r="E85" s="117" t="s">
        <v>404</v>
      </c>
      <c r="F85" s="117" t="s">
        <v>416</v>
      </c>
      <c r="G85" s="117" t="s">
        <v>417</v>
      </c>
      <c r="H85" s="120">
        <v>4</v>
      </c>
      <c r="I85" s="119">
        <v>44835</v>
      </c>
      <c r="J85" s="119">
        <v>45200</v>
      </c>
      <c r="K85" s="120">
        <v>52</v>
      </c>
      <c r="L85" s="117" t="s">
        <v>358</v>
      </c>
      <c r="M85" s="121" t="s">
        <v>407</v>
      </c>
      <c r="N85" s="76">
        <v>0</v>
      </c>
      <c r="O85" s="86" t="s">
        <v>348</v>
      </c>
      <c r="P85" s="76">
        <v>1</v>
      </c>
      <c r="Q85" s="79" t="s">
        <v>418</v>
      </c>
      <c r="R85" s="115" t="s">
        <v>386</v>
      </c>
      <c r="S85" s="97" t="s">
        <v>70</v>
      </c>
      <c r="U85" s="185"/>
      <c r="V85" s="169" t="s">
        <v>419</v>
      </c>
      <c r="W85" s="78" t="s">
        <v>362</v>
      </c>
      <c r="X85" s="76">
        <v>3</v>
      </c>
      <c r="Y85" s="79" t="s">
        <v>420</v>
      </c>
      <c r="Z85" s="130" t="s">
        <v>386</v>
      </c>
    </row>
    <row r="86" spans="1:27" ht="271.5" customHeight="1" x14ac:dyDescent="0.2">
      <c r="A86" s="34">
        <v>14</v>
      </c>
      <c r="B86" s="76">
        <f t="shared" si="1"/>
        <v>76</v>
      </c>
      <c r="C86" s="186" t="s">
        <v>421</v>
      </c>
      <c r="D86" s="117" t="s">
        <v>422</v>
      </c>
      <c r="E86" s="117" t="s">
        <v>423</v>
      </c>
      <c r="F86" s="117" t="s">
        <v>424</v>
      </c>
      <c r="G86" s="117" t="s">
        <v>425</v>
      </c>
      <c r="H86" s="187">
        <v>1</v>
      </c>
      <c r="I86" s="119">
        <v>44897</v>
      </c>
      <c r="J86" s="188">
        <v>45169</v>
      </c>
      <c r="K86" s="120">
        <v>28</v>
      </c>
      <c r="L86" s="117" t="s">
        <v>426</v>
      </c>
      <c r="M86" s="122" t="s">
        <v>427</v>
      </c>
      <c r="N86" s="76" t="s">
        <v>428</v>
      </c>
      <c r="O86" s="87" t="s">
        <v>429</v>
      </c>
      <c r="P86" s="95">
        <v>0</v>
      </c>
      <c r="Q86" s="123" t="s">
        <v>430</v>
      </c>
      <c r="R86" s="115" t="s">
        <v>386</v>
      </c>
      <c r="U86" s="101">
        <v>0.8</v>
      </c>
      <c r="V86" s="162" t="s">
        <v>431</v>
      </c>
      <c r="W86" s="78" t="s">
        <v>432</v>
      </c>
      <c r="X86" s="95">
        <v>0</v>
      </c>
      <c r="Y86" s="116" t="s">
        <v>433</v>
      </c>
      <c r="Z86" s="130" t="s">
        <v>386</v>
      </c>
      <c r="AA86" s="189"/>
    </row>
    <row r="87" spans="1:27" ht="226.5" customHeight="1" x14ac:dyDescent="0.2">
      <c r="A87" s="76">
        <v>0</v>
      </c>
      <c r="B87" s="76">
        <f t="shared" si="1"/>
        <v>77</v>
      </c>
      <c r="C87" s="186" t="s">
        <v>434</v>
      </c>
      <c r="D87" s="117" t="s">
        <v>422</v>
      </c>
      <c r="E87" s="117" t="s">
        <v>423</v>
      </c>
      <c r="F87" s="117" t="s">
        <v>435</v>
      </c>
      <c r="G87" s="117" t="s">
        <v>436</v>
      </c>
      <c r="H87" s="190">
        <v>1</v>
      </c>
      <c r="I87" s="119">
        <v>44927</v>
      </c>
      <c r="J87" s="188">
        <v>45198</v>
      </c>
      <c r="K87" s="120">
        <v>24</v>
      </c>
      <c r="L87" s="117" t="s">
        <v>437</v>
      </c>
      <c r="M87" s="122" t="s">
        <v>427</v>
      </c>
      <c r="N87" s="76" t="s">
        <v>428</v>
      </c>
      <c r="O87" s="87" t="s">
        <v>438</v>
      </c>
      <c r="P87" s="76">
        <v>0</v>
      </c>
      <c r="Q87" s="123" t="s">
        <v>430</v>
      </c>
      <c r="R87" s="115" t="s">
        <v>386</v>
      </c>
      <c r="U87" s="101">
        <v>0.5</v>
      </c>
      <c r="V87" s="169" t="s">
        <v>155</v>
      </c>
      <c r="W87" s="78" t="s">
        <v>156</v>
      </c>
      <c r="X87" s="76">
        <v>0</v>
      </c>
      <c r="Y87" s="116" t="s">
        <v>439</v>
      </c>
      <c r="Z87" s="130" t="s">
        <v>386</v>
      </c>
      <c r="AA87" s="189" t="s">
        <v>439</v>
      </c>
    </row>
    <row r="88" spans="1:27" ht="295.5" customHeight="1" x14ac:dyDescent="0.2">
      <c r="A88" s="34">
        <v>15</v>
      </c>
      <c r="B88" s="76">
        <f t="shared" si="1"/>
        <v>78</v>
      </c>
      <c r="C88" s="186" t="s">
        <v>440</v>
      </c>
      <c r="D88" s="117" t="s">
        <v>441</v>
      </c>
      <c r="E88" s="117" t="s">
        <v>442</v>
      </c>
      <c r="F88" s="117" t="s">
        <v>443</v>
      </c>
      <c r="G88" s="117" t="s">
        <v>444</v>
      </c>
      <c r="H88" s="191">
        <v>13</v>
      </c>
      <c r="I88" s="119">
        <v>44897</v>
      </c>
      <c r="J88" s="119">
        <v>45381</v>
      </c>
      <c r="K88" s="87" t="s">
        <v>445</v>
      </c>
      <c r="L88" s="117" t="s">
        <v>437</v>
      </c>
      <c r="M88" s="122" t="s">
        <v>427</v>
      </c>
      <c r="N88" s="76" t="s">
        <v>428</v>
      </c>
      <c r="O88" s="87" t="s">
        <v>438</v>
      </c>
      <c r="P88" s="76">
        <v>0</v>
      </c>
      <c r="Q88" s="123" t="s">
        <v>430</v>
      </c>
      <c r="R88" s="115" t="s">
        <v>386</v>
      </c>
      <c r="U88" s="101">
        <v>0.2</v>
      </c>
      <c r="V88" s="162" t="s">
        <v>446</v>
      </c>
      <c r="W88" s="78" t="s">
        <v>447</v>
      </c>
      <c r="X88" s="76">
        <v>0</v>
      </c>
      <c r="Y88" s="116" t="s">
        <v>448</v>
      </c>
      <c r="Z88" s="130" t="s">
        <v>386</v>
      </c>
    </row>
    <row r="89" spans="1:27" ht="406.5" customHeight="1" x14ac:dyDescent="0.2">
      <c r="A89" s="76">
        <v>0</v>
      </c>
      <c r="B89" s="76">
        <f t="shared" si="1"/>
        <v>79</v>
      </c>
      <c r="C89" s="186" t="s">
        <v>440</v>
      </c>
      <c r="D89" s="117" t="s">
        <v>441</v>
      </c>
      <c r="E89" s="117" t="s">
        <v>449</v>
      </c>
      <c r="F89" s="117" t="s">
        <v>450</v>
      </c>
      <c r="G89" s="117" t="s">
        <v>451</v>
      </c>
      <c r="H89" s="191">
        <v>13</v>
      </c>
      <c r="I89" s="119">
        <v>44897</v>
      </c>
      <c r="J89" s="119">
        <v>45381</v>
      </c>
      <c r="K89" s="87" t="s">
        <v>445</v>
      </c>
      <c r="L89" s="117" t="s">
        <v>452</v>
      </c>
      <c r="M89" s="122" t="s">
        <v>427</v>
      </c>
      <c r="N89" s="76" t="s">
        <v>428</v>
      </c>
      <c r="O89" s="87" t="s">
        <v>453</v>
      </c>
      <c r="P89" s="76">
        <v>0</v>
      </c>
      <c r="Q89" s="123" t="s">
        <v>430</v>
      </c>
      <c r="R89" s="115" t="s">
        <v>386</v>
      </c>
      <c r="U89" s="101">
        <v>0.4</v>
      </c>
      <c r="V89" s="169" t="s">
        <v>454</v>
      </c>
      <c r="W89" s="78" t="s">
        <v>455</v>
      </c>
      <c r="X89" s="76">
        <v>1</v>
      </c>
      <c r="Y89" s="116" t="s">
        <v>456</v>
      </c>
      <c r="Z89" s="130" t="s">
        <v>386</v>
      </c>
    </row>
    <row r="90" spans="1:27" ht="409.5" x14ac:dyDescent="0.2">
      <c r="A90" s="76">
        <v>0</v>
      </c>
      <c r="B90" s="76">
        <f t="shared" si="1"/>
        <v>80</v>
      </c>
      <c r="C90" s="186" t="s">
        <v>440</v>
      </c>
      <c r="D90" s="117" t="s">
        <v>441</v>
      </c>
      <c r="E90" s="117" t="s">
        <v>457</v>
      </c>
      <c r="F90" s="84" t="s">
        <v>458</v>
      </c>
      <c r="G90" s="86" t="s">
        <v>459</v>
      </c>
      <c r="H90" s="98">
        <v>1</v>
      </c>
      <c r="I90" s="119">
        <v>44897</v>
      </c>
      <c r="J90" s="119">
        <v>45015</v>
      </c>
      <c r="K90" s="120">
        <v>16</v>
      </c>
      <c r="L90" s="117" t="s">
        <v>437</v>
      </c>
      <c r="M90" s="122" t="s">
        <v>427</v>
      </c>
      <c r="N90" s="122" t="s">
        <v>428</v>
      </c>
      <c r="O90" s="87" t="s">
        <v>438</v>
      </c>
      <c r="P90" s="95">
        <v>0</v>
      </c>
      <c r="Q90" s="123" t="s">
        <v>430</v>
      </c>
      <c r="R90" s="115" t="s">
        <v>386</v>
      </c>
      <c r="U90" s="98">
        <v>0.2</v>
      </c>
      <c r="V90" s="164" t="s">
        <v>184</v>
      </c>
      <c r="W90" s="78" t="s">
        <v>72</v>
      </c>
      <c r="X90" s="95">
        <v>0</v>
      </c>
      <c r="Y90" s="79" t="s">
        <v>460</v>
      </c>
      <c r="Z90" s="165" t="s">
        <v>69</v>
      </c>
      <c r="AA90" s="7" t="s">
        <v>461</v>
      </c>
    </row>
    <row r="91" spans="1:27" ht="253.5" customHeight="1" x14ac:dyDescent="0.2">
      <c r="A91" s="76">
        <v>0</v>
      </c>
      <c r="B91" s="76">
        <f t="shared" si="1"/>
        <v>81</v>
      </c>
      <c r="C91" s="186" t="s">
        <v>440</v>
      </c>
      <c r="D91" s="117" t="s">
        <v>441</v>
      </c>
      <c r="E91" s="117" t="s">
        <v>449</v>
      </c>
      <c r="F91" s="117" t="s">
        <v>462</v>
      </c>
      <c r="G91" s="117" t="s">
        <v>463</v>
      </c>
      <c r="H91" s="187">
        <v>1</v>
      </c>
      <c r="I91" s="124">
        <v>44927</v>
      </c>
      <c r="J91" s="192">
        <v>45290</v>
      </c>
      <c r="K91" s="87" t="s">
        <v>464</v>
      </c>
      <c r="L91" s="117" t="s">
        <v>465</v>
      </c>
      <c r="M91" s="122" t="s">
        <v>427</v>
      </c>
      <c r="N91" s="76" t="s">
        <v>428</v>
      </c>
      <c r="O91" s="87" t="s">
        <v>466</v>
      </c>
      <c r="P91" s="95">
        <v>0</v>
      </c>
      <c r="Q91" s="123" t="s">
        <v>430</v>
      </c>
      <c r="R91" s="115" t="s">
        <v>386</v>
      </c>
      <c r="U91" s="168">
        <v>0.3</v>
      </c>
      <c r="V91" s="162" t="s">
        <v>109</v>
      </c>
      <c r="W91" s="78" t="s">
        <v>110</v>
      </c>
      <c r="X91" s="95">
        <v>0</v>
      </c>
      <c r="Y91" s="116" t="s">
        <v>467</v>
      </c>
      <c r="Z91" s="130" t="s">
        <v>386</v>
      </c>
    </row>
    <row r="92" spans="1:27" ht="258.75" customHeight="1" x14ac:dyDescent="0.2">
      <c r="A92" s="34">
        <v>16</v>
      </c>
      <c r="B92" s="76">
        <f t="shared" si="1"/>
        <v>82</v>
      </c>
      <c r="C92" s="54" t="s">
        <v>468</v>
      </c>
      <c r="D92" s="117" t="s">
        <v>441</v>
      </c>
      <c r="E92" s="117" t="s">
        <v>469</v>
      </c>
      <c r="F92" s="117" t="s">
        <v>470</v>
      </c>
      <c r="G92" s="117" t="s">
        <v>471</v>
      </c>
      <c r="H92" s="191">
        <v>5</v>
      </c>
      <c r="I92" s="119">
        <v>44897</v>
      </c>
      <c r="J92" s="119">
        <v>45381</v>
      </c>
      <c r="K92" s="120">
        <v>64</v>
      </c>
      <c r="L92" s="117" t="s">
        <v>472</v>
      </c>
      <c r="M92" s="122" t="s">
        <v>427</v>
      </c>
      <c r="N92" s="76" t="s">
        <v>428</v>
      </c>
      <c r="O92" s="87" t="s">
        <v>429</v>
      </c>
      <c r="P92" s="76">
        <v>0</v>
      </c>
      <c r="Q92" s="123" t="s">
        <v>430</v>
      </c>
      <c r="R92" s="115" t="s">
        <v>386</v>
      </c>
      <c r="U92" s="101">
        <v>1</v>
      </c>
      <c r="V92" s="162" t="s">
        <v>473</v>
      </c>
      <c r="W92" s="78" t="s">
        <v>474</v>
      </c>
      <c r="X92" s="76">
        <v>2</v>
      </c>
      <c r="Y92" s="116" t="s">
        <v>475</v>
      </c>
      <c r="Z92" s="130" t="s">
        <v>386</v>
      </c>
    </row>
    <row r="93" spans="1:27" ht="272.25" customHeight="1" x14ac:dyDescent="0.2">
      <c r="A93" s="34">
        <v>17</v>
      </c>
      <c r="B93" s="76">
        <f t="shared" si="1"/>
        <v>83</v>
      </c>
      <c r="C93" s="55" t="s">
        <v>476</v>
      </c>
      <c r="D93" s="117" t="s">
        <v>477</v>
      </c>
      <c r="E93" s="117" t="s">
        <v>478</v>
      </c>
      <c r="F93" s="117" t="s">
        <v>424</v>
      </c>
      <c r="G93" s="117" t="s">
        <v>425</v>
      </c>
      <c r="H93" s="187">
        <v>1</v>
      </c>
      <c r="I93" s="119">
        <v>44897</v>
      </c>
      <c r="J93" s="188">
        <v>45169</v>
      </c>
      <c r="K93" s="120">
        <v>28</v>
      </c>
      <c r="L93" s="117" t="s">
        <v>426</v>
      </c>
      <c r="M93" s="122" t="s">
        <v>427</v>
      </c>
      <c r="N93" s="76" t="s">
        <v>428</v>
      </c>
      <c r="O93" s="87" t="s">
        <v>429</v>
      </c>
      <c r="P93" s="95">
        <v>0</v>
      </c>
      <c r="Q93" s="123" t="s">
        <v>430</v>
      </c>
      <c r="R93" s="115" t="s">
        <v>386</v>
      </c>
      <c r="U93" s="101">
        <v>0.8</v>
      </c>
      <c r="V93" s="162" t="s">
        <v>431</v>
      </c>
      <c r="W93" s="78" t="s">
        <v>432</v>
      </c>
      <c r="X93" s="95">
        <v>0</v>
      </c>
      <c r="Y93" s="116" t="s">
        <v>433</v>
      </c>
      <c r="Z93" s="130" t="s">
        <v>386</v>
      </c>
    </row>
    <row r="94" spans="1:27" ht="291.75" customHeight="1" x14ac:dyDescent="0.2">
      <c r="A94" s="76">
        <v>0</v>
      </c>
      <c r="B94" s="76">
        <f t="shared" si="1"/>
        <v>84</v>
      </c>
      <c r="C94" s="55" t="s">
        <v>476</v>
      </c>
      <c r="D94" s="117" t="s">
        <v>479</v>
      </c>
      <c r="E94" s="117" t="s">
        <v>480</v>
      </c>
      <c r="F94" s="117" t="s">
        <v>435</v>
      </c>
      <c r="G94" s="117" t="s">
        <v>436</v>
      </c>
      <c r="H94" s="190" t="s">
        <v>481</v>
      </c>
      <c r="I94" s="119">
        <v>44927</v>
      </c>
      <c r="J94" s="188">
        <v>45198</v>
      </c>
      <c r="K94" s="87" t="s">
        <v>482</v>
      </c>
      <c r="L94" s="117" t="s">
        <v>437</v>
      </c>
      <c r="M94" s="122" t="s">
        <v>427</v>
      </c>
      <c r="N94" s="76" t="s">
        <v>428</v>
      </c>
      <c r="O94" s="87" t="s">
        <v>438</v>
      </c>
      <c r="P94" s="76">
        <v>0</v>
      </c>
      <c r="Q94" s="123" t="s">
        <v>430</v>
      </c>
      <c r="R94" s="115" t="s">
        <v>386</v>
      </c>
      <c r="U94" s="101">
        <v>0.5</v>
      </c>
      <c r="V94" s="169" t="s">
        <v>155</v>
      </c>
      <c r="W94" s="78" t="s">
        <v>156</v>
      </c>
      <c r="X94" s="76">
        <v>0</v>
      </c>
      <c r="Y94" s="116" t="s">
        <v>439</v>
      </c>
      <c r="Z94" s="130" t="s">
        <v>386</v>
      </c>
    </row>
    <row r="95" spans="1:27" ht="252" customHeight="1" x14ac:dyDescent="0.2">
      <c r="A95" s="76">
        <v>0</v>
      </c>
      <c r="B95" s="76">
        <f t="shared" si="1"/>
        <v>85</v>
      </c>
      <c r="C95" s="55" t="s">
        <v>476</v>
      </c>
      <c r="D95" s="117" t="s">
        <v>479</v>
      </c>
      <c r="E95" s="117" t="s">
        <v>483</v>
      </c>
      <c r="F95" s="117" t="s">
        <v>462</v>
      </c>
      <c r="G95" s="117" t="s">
        <v>463</v>
      </c>
      <c r="H95" s="187">
        <v>1</v>
      </c>
      <c r="I95" s="119">
        <v>44927</v>
      </c>
      <c r="J95" s="192">
        <v>45290</v>
      </c>
      <c r="K95" s="87" t="s">
        <v>464</v>
      </c>
      <c r="L95" s="117" t="s">
        <v>465</v>
      </c>
      <c r="M95" s="122" t="s">
        <v>427</v>
      </c>
      <c r="N95" s="76" t="s">
        <v>428</v>
      </c>
      <c r="O95" s="87" t="s">
        <v>466</v>
      </c>
      <c r="P95" s="95">
        <v>0</v>
      </c>
      <c r="Q95" s="123" t="s">
        <v>430</v>
      </c>
      <c r="R95" s="115" t="s">
        <v>386</v>
      </c>
      <c r="U95" s="168">
        <v>0.3</v>
      </c>
      <c r="V95" s="162" t="s">
        <v>109</v>
      </c>
      <c r="W95" s="78" t="s">
        <v>110</v>
      </c>
      <c r="X95" s="95">
        <v>0</v>
      </c>
      <c r="Y95" s="116" t="s">
        <v>484</v>
      </c>
      <c r="Z95" s="130" t="s">
        <v>386</v>
      </c>
    </row>
    <row r="96" spans="1:27" ht="279" customHeight="1" x14ac:dyDescent="0.2">
      <c r="A96" s="34">
        <v>18</v>
      </c>
      <c r="B96" s="76">
        <f t="shared" si="1"/>
        <v>86</v>
      </c>
      <c r="C96" s="55" t="s">
        <v>485</v>
      </c>
      <c r="D96" s="117" t="s">
        <v>486</v>
      </c>
      <c r="E96" s="193" t="s">
        <v>487</v>
      </c>
      <c r="F96" s="117" t="s">
        <v>488</v>
      </c>
      <c r="G96" s="87" t="s">
        <v>489</v>
      </c>
      <c r="H96" s="194">
        <v>1</v>
      </c>
      <c r="I96" s="119">
        <v>44897</v>
      </c>
      <c r="J96" s="119">
        <v>45381</v>
      </c>
      <c r="K96" s="120">
        <v>64</v>
      </c>
      <c r="L96" s="117" t="s">
        <v>426</v>
      </c>
      <c r="M96" s="122" t="s">
        <v>427</v>
      </c>
      <c r="N96" s="76" t="s">
        <v>428</v>
      </c>
      <c r="O96" s="87" t="s">
        <v>429</v>
      </c>
      <c r="P96" s="95">
        <v>0</v>
      </c>
      <c r="Q96" s="123" t="s">
        <v>430</v>
      </c>
      <c r="R96" s="115" t="s">
        <v>386</v>
      </c>
      <c r="U96" s="101">
        <v>1</v>
      </c>
      <c r="V96" s="162" t="s">
        <v>490</v>
      </c>
      <c r="W96" s="78" t="s">
        <v>491</v>
      </c>
      <c r="X96" s="95">
        <v>0.5</v>
      </c>
      <c r="Y96" s="116" t="s">
        <v>492</v>
      </c>
      <c r="Z96" s="130" t="s">
        <v>386</v>
      </c>
    </row>
    <row r="97" spans="1:27" ht="303.75" customHeight="1" x14ac:dyDescent="0.2">
      <c r="A97" s="76">
        <v>0</v>
      </c>
      <c r="B97" s="76">
        <f t="shared" si="1"/>
        <v>87</v>
      </c>
      <c r="C97" s="55" t="s">
        <v>493</v>
      </c>
      <c r="D97" s="117" t="s">
        <v>486</v>
      </c>
      <c r="E97" s="193" t="s">
        <v>494</v>
      </c>
      <c r="F97" s="117" t="s">
        <v>495</v>
      </c>
      <c r="G97" s="87" t="s">
        <v>496</v>
      </c>
      <c r="H97" s="195">
        <v>2</v>
      </c>
      <c r="I97" s="119">
        <v>44897</v>
      </c>
      <c r="J97" s="119">
        <v>45381</v>
      </c>
      <c r="K97" s="120">
        <v>64</v>
      </c>
      <c r="L97" s="117" t="s">
        <v>426</v>
      </c>
      <c r="M97" s="122" t="s">
        <v>427</v>
      </c>
      <c r="N97" s="76" t="s">
        <v>428</v>
      </c>
      <c r="O97" s="87" t="s">
        <v>429</v>
      </c>
      <c r="P97" s="76">
        <v>0</v>
      </c>
      <c r="Q97" s="123" t="s">
        <v>430</v>
      </c>
      <c r="R97" s="115" t="s">
        <v>386</v>
      </c>
      <c r="U97" s="101">
        <v>1</v>
      </c>
      <c r="V97" s="162" t="s">
        <v>497</v>
      </c>
      <c r="W97" s="78" t="s">
        <v>498</v>
      </c>
      <c r="X97" s="76">
        <v>1</v>
      </c>
      <c r="Y97" s="116" t="s">
        <v>499</v>
      </c>
      <c r="Z97" s="130" t="s">
        <v>386</v>
      </c>
    </row>
    <row r="98" spans="1:27" ht="225.75" customHeight="1" x14ac:dyDescent="0.2">
      <c r="A98" s="34">
        <v>19</v>
      </c>
      <c r="B98" s="76">
        <f t="shared" si="1"/>
        <v>88</v>
      </c>
      <c r="C98" s="54" t="s">
        <v>500</v>
      </c>
      <c r="D98" s="117" t="s">
        <v>501</v>
      </c>
      <c r="E98" s="193" t="s">
        <v>502</v>
      </c>
      <c r="F98" s="117" t="s">
        <v>503</v>
      </c>
      <c r="G98" s="125" t="s">
        <v>504</v>
      </c>
      <c r="H98" s="194">
        <v>1</v>
      </c>
      <c r="I98" s="119">
        <v>44897</v>
      </c>
      <c r="J98" s="119">
        <v>45381</v>
      </c>
      <c r="K98" s="120">
        <v>64</v>
      </c>
      <c r="L98" s="117" t="s">
        <v>426</v>
      </c>
      <c r="M98" s="122" t="s">
        <v>427</v>
      </c>
      <c r="N98" s="76" t="s">
        <v>428</v>
      </c>
      <c r="O98" s="87" t="s">
        <v>429</v>
      </c>
      <c r="P98" s="95">
        <v>0</v>
      </c>
      <c r="Q98" s="123" t="s">
        <v>430</v>
      </c>
      <c r="R98" s="115" t="s">
        <v>386</v>
      </c>
      <c r="U98" s="101">
        <v>1</v>
      </c>
      <c r="V98" s="162" t="s">
        <v>505</v>
      </c>
      <c r="W98" s="78" t="s">
        <v>506</v>
      </c>
      <c r="X98" s="95">
        <v>0.6</v>
      </c>
      <c r="Y98" s="116" t="s">
        <v>507</v>
      </c>
      <c r="Z98" s="130" t="s">
        <v>386</v>
      </c>
      <c r="AA98" s="7" t="s">
        <v>508</v>
      </c>
    </row>
    <row r="99" spans="1:27" ht="195" x14ac:dyDescent="0.2">
      <c r="A99" s="34">
        <v>20</v>
      </c>
      <c r="B99" s="76">
        <f t="shared" si="1"/>
        <v>89</v>
      </c>
      <c r="C99" s="54" t="s">
        <v>509</v>
      </c>
      <c r="D99" s="117" t="s">
        <v>510</v>
      </c>
      <c r="E99" s="196" t="s">
        <v>511</v>
      </c>
      <c r="F99" s="196" t="s">
        <v>512</v>
      </c>
      <c r="G99" s="193" t="s">
        <v>513</v>
      </c>
      <c r="H99" s="120">
        <v>12</v>
      </c>
      <c r="I99" s="119">
        <v>44927</v>
      </c>
      <c r="J99" s="119">
        <v>45291</v>
      </c>
      <c r="K99" s="87" t="s">
        <v>514</v>
      </c>
      <c r="L99" s="117" t="s">
        <v>515</v>
      </c>
      <c r="M99" s="122" t="s">
        <v>427</v>
      </c>
      <c r="N99" s="122" t="s">
        <v>428</v>
      </c>
      <c r="O99" s="117" t="s">
        <v>516</v>
      </c>
      <c r="P99" s="76">
        <v>0</v>
      </c>
      <c r="Q99" s="123" t="s">
        <v>430</v>
      </c>
      <c r="R99" s="115" t="s">
        <v>386</v>
      </c>
      <c r="U99" s="127"/>
      <c r="V99" s="169"/>
      <c r="W99" s="78" t="s">
        <v>122</v>
      </c>
      <c r="X99" s="76">
        <v>0</v>
      </c>
      <c r="Y99" s="116" t="s">
        <v>517</v>
      </c>
      <c r="Z99" s="130" t="s">
        <v>386</v>
      </c>
    </row>
    <row r="100" spans="1:27" ht="285" x14ac:dyDescent="0.2">
      <c r="A100" s="76">
        <v>0</v>
      </c>
      <c r="B100" s="76">
        <f t="shared" si="1"/>
        <v>90</v>
      </c>
      <c r="C100" s="54" t="s">
        <v>509</v>
      </c>
      <c r="D100" s="117" t="s">
        <v>510</v>
      </c>
      <c r="E100" s="117" t="s">
        <v>518</v>
      </c>
      <c r="F100" s="117" t="s">
        <v>462</v>
      </c>
      <c r="G100" s="117" t="s">
        <v>463</v>
      </c>
      <c r="H100" s="187">
        <v>1</v>
      </c>
      <c r="I100" s="119">
        <v>44927</v>
      </c>
      <c r="J100" s="192">
        <v>45290</v>
      </c>
      <c r="K100" s="120">
        <v>24</v>
      </c>
      <c r="L100" s="117" t="s">
        <v>465</v>
      </c>
      <c r="M100" s="122" t="s">
        <v>427</v>
      </c>
      <c r="N100" s="76" t="s">
        <v>428</v>
      </c>
      <c r="O100" s="87" t="s">
        <v>466</v>
      </c>
      <c r="P100" s="95">
        <v>0</v>
      </c>
      <c r="Q100" s="123" t="s">
        <v>430</v>
      </c>
      <c r="R100" s="115" t="s">
        <v>386</v>
      </c>
      <c r="U100" s="168">
        <v>0.3</v>
      </c>
      <c r="V100" s="162" t="s">
        <v>109</v>
      </c>
      <c r="W100" s="78" t="s">
        <v>110</v>
      </c>
      <c r="X100" s="95">
        <v>0</v>
      </c>
      <c r="Y100" s="116" t="s">
        <v>519</v>
      </c>
      <c r="Z100" s="130" t="s">
        <v>386</v>
      </c>
    </row>
    <row r="101" spans="1:27" ht="185.25" customHeight="1" x14ac:dyDescent="0.2">
      <c r="A101" s="34">
        <v>21</v>
      </c>
      <c r="B101" s="76">
        <f t="shared" si="1"/>
        <v>91</v>
      </c>
      <c r="C101" s="197" t="s">
        <v>520</v>
      </c>
      <c r="D101" s="117" t="s">
        <v>521</v>
      </c>
      <c r="E101" s="117" t="s">
        <v>522</v>
      </c>
      <c r="F101" s="117" t="s">
        <v>523</v>
      </c>
      <c r="G101" s="117" t="s">
        <v>524</v>
      </c>
      <c r="H101" s="118">
        <v>1</v>
      </c>
      <c r="I101" s="119">
        <v>44897</v>
      </c>
      <c r="J101" s="119">
        <v>45381</v>
      </c>
      <c r="K101" s="120">
        <v>64</v>
      </c>
      <c r="L101" s="117" t="s">
        <v>426</v>
      </c>
      <c r="M101" s="122" t="s">
        <v>427</v>
      </c>
      <c r="N101" s="76" t="s">
        <v>428</v>
      </c>
      <c r="O101" s="87" t="s">
        <v>429</v>
      </c>
      <c r="P101" s="95">
        <v>0</v>
      </c>
      <c r="Q101" s="123" t="s">
        <v>430</v>
      </c>
      <c r="R101" s="115" t="s">
        <v>386</v>
      </c>
      <c r="U101" s="101">
        <v>1</v>
      </c>
      <c r="V101" s="169" t="s">
        <v>525</v>
      </c>
      <c r="W101" s="78" t="s">
        <v>526</v>
      </c>
      <c r="X101" s="95">
        <v>0.44</v>
      </c>
      <c r="Y101" s="116" t="s">
        <v>527</v>
      </c>
      <c r="Z101" s="130" t="s">
        <v>386</v>
      </c>
      <c r="AA101" s="7" t="s">
        <v>528</v>
      </c>
    </row>
    <row r="102" spans="1:27" ht="248.25" x14ac:dyDescent="0.2">
      <c r="A102" s="34">
        <v>22</v>
      </c>
      <c r="B102" s="76">
        <f t="shared" si="1"/>
        <v>92</v>
      </c>
      <c r="C102" s="198" t="s">
        <v>529</v>
      </c>
      <c r="D102" s="117" t="s">
        <v>530</v>
      </c>
      <c r="E102" s="117" t="s">
        <v>531</v>
      </c>
      <c r="F102" s="117" t="s">
        <v>532</v>
      </c>
      <c r="G102" s="117" t="s">
        <v>533</v>
      </c>
      <c r="H102" s="118">
        <v>1</v>
      </c>
      <c r="I102" s="119">
        <v>44897</v>
      </c>
      <c r="J102" s="119">
        <v>45381</v>
      </c>
      <c r="K102" s="120">
        <v>64</v>
      </c>
      <c r="L102" s="117" t="s">
        <v>534</v>
      </c>
      <c r="M102" s="122" t="s">
        <v>427</v>
      </c>
      <c r="N102" s="76" t="s">
        <v>428</v>
      </c>
      <c r="O102" s="87" t="s">
        <v>535</v>
      </c>
      <c r="P102" s="95">
        <v>0</v>
      </c>
      <c r="Q102" s="123" t="s">
        <v>430</v>
      </c>
      <c r="R102" s="115" t="s">
        <v>386</v>
      </c>
      <c r="U102" s="101">
        <v>0.4</v>
      </c>
      <c r="V102" s="162" t="s">
        <v>536</v>
      </c>
      <c r="W102" s="78" t="s">
        <v>537</v>
      </c>
      <c r="X102" s="95">
        <v>0</v>
      </c>
      <c r="Y102" s="116" t="s">
        <v>538</v>
      </c>
      <c r="Z102" s="130" t="s">
        <v>386</v>
      </c>
    </row>
    <row r="103" spans="1:27" ht="247.5" x14ac:dyDescent="0.2">
      <c r="A103" s="76">
        <v>0</v>
      </c>
      <c r="B103" s="76">
        <f t="shared" si="1"/>
        <v>93</v>
      </c>
      <c r="C103" s="198" t="s">
        <v>529</v>
      </c>
      <c r="D103" s="117" t="s">
        <v>530</v>
      </c>
      <c r="E103" s="117" t="s">
        <v>531</v>
      </c>
      <c r="F103" s="117" t="s">
        <v>539</v>
      </c>
      <c r="G103" s="117" t="s">
        <v>540</v>
      </c>
      <c r="H103" s="118">
        <v>1</v>
      </c>
      <c r="I103" s="119">
        <v>44927</v>
      </c>
      <c r="J103" s="119">
        <v>45291</v>
      </c>
      <c r="K103" s="120">
        <v>48</v>
      </c>
      <c r="L103" s="117" t="s">
        <v>541</v>
      </c>
      <c r="M103" s="122" t="s">
        <v>427</v>
      </c>
      <c r="N103" s="122" t="s">
        <v>428</v>
      </c>
      <c r="O103" s="87" t="s">
        <v>542</v>
      </c>
      <c r="P103" s="95">
        <v>0</v>
      </c>
      <c r="Q103" s="123" t="s">
        <v>430</v>
      </c>
      <c r="R103" s="115" t="s">
        <v>386</v>
      </c>
      <c r="U103" s="101">
        <v>0.33</v>
      </c>
      <c r="V103" s="169" t="s">
        <v>543</v>
      </c>
      <c r="W103" s="78" t="s">
        <v>544</v>
      </c>
      <c r="X103" s="199">
        <v>0</v>
      </c>
      <c r="Y103" s="116" t="s">
        <v>545</v>
      </c>
      <c r="Z103" s="130" t="s">
        <v>386</v>
      </c>
    </row>
    <row r="104" spans="1:27" ht="282" customHeight="1" x14ac:dyDescent="0.2">
      <c r="A104" s="76">
        <v>0</v>
      </c>
      <c r="B104" s="76">
        <f t="shared" si="1"/>
        <v>94</v>
      </c>
      <c r="C104" s="198" t="s">
        <v>529</v>
      </c>
      <c r="D104" s="117" t="s">
        <v>530</v>
      </c>
      <c r="E104" s="117" t="s">
        <v>546</v>
      </c>
      <c r="F104" s="117" t="s">
        <v>462</v>
      </c>
      <c r="G104" s="117" t="s">
        <v>463</v>
      </c>
      <c r="H104" s="187">
        <v>1</v>
      </c>
      <c r="I104" s="119">
        <v>44927</v>
      </c>
      <c r="J104" s="192">
        <v>45290</v>
      </c>
      <c r="K104" s="120">
        <v>24</v>
      </c>
      <c r="L104" s="117" t="s">
        <v>465</v>
      </c>
      <c r="M104" s="122" t="s">
        <v>427</v>
      </c>
      <c r="N104" s="76" t="s">
        <v>428</v>
      </c>
      <c r="O104" s="87" t="s">
        <v>466</v>
      </c>
      <c r="P104" s="95">
        <v>0</v>
      </c>
      <c r="Q104" s="123" t="s">
        <v>430</v>
      </c>
      <c r="R104" s="115" t="s">
        <v>386</v>
      </c>
      <c r="U104" s="168">
        <v>0.3</v>
      </c>
      <c r="V104" s="162" t="s">
        <v>109</v>
      </c>
      <c r="W104" s="78" t="s">
        <v>110</v>
      </c>
      <c r="X104" s="95">
        <v>0</v>
      </c>
      <c r="Y104" s="116" t="s">
        <v>484</v>
      </c>
      <c r="Z104" s="130" t="s">
        <v>386</v>
      </c>
    </row>
    <row r="105" spans="1:27" ht="321" customHeight="1" x14ac:dyDescent="0.2">
      <c r="A105" s="34">
        <v>23</v>
      </c>
      <c r="B105" s="76">
        <f t="shared" si="1"/>
        <v>95</v>
      </c>
      <c r="C105" s="200" t="s">
        <v>547</v>
      </c>
      <c r="D105" s="128" t="s">
        <v>548</v>
      </c>
      <c r="E105" s="117" t="s">
        <v>549</v>
      </c>
      <c r="F105" s="117" t="s">
        <v>550</v>
      </c>
      <c r="G105" s="87" t="s">
        <v>551</v>
      </c>
      <c r="H105" s="118">
        <v>1</v>
      </c>
      <c r="I105" s="119">
        <v>44927</v>
      </c>
      <c r="J105" s="119">
        <v>45291</v>
      </c>
      <c r="K105" s="87" t="s">
        <v>514</v>
      </c>
      <c r="L105" s="117" t="s">
        <v>552</v>
      </c>
      <c r="M105" s="122" t="s">
        <v>427</v>
      </c>
      <c r="N105" s="122" t="s">
        <v>428</v>
      </c>
      <c r="O105" s="117" t="s">
        <v>516</v>
      </c>
      <c r="P105" s="95">
        <v>0</v>
      </c>
      <c r="Q105" s="123" t="s">
        <v>553</v>
      </c>
      <c r="R105" s="115" t="s">
        <v>386</v>
      </c>
      <c r="U105" s="127"/>
      <c r="V105" s="169"/>
      <c r="W105" s="78" t="s">
        <v>122</v>
      </c>
      <c r="X105" s="95">
        <v>0</v>
      </c>
      <c r="Y105" s="116" t="s">
        <v>554</v>
      </c>
      <c r="Z105" s="130" t="s">
        <v>386</v>
      </c>
    </row>
    <row r="106" spans="1:27" ht="282.75" customHeight="1" x14ac:dyDescent="0.2">
      <c r="A106" s="76">
        <v>0</v>
      </c>
      <c r="B106" s="76">
        <f t="shared" si="1"/>
        <v>96</v>
      </c>
      <c r="C106" s="200" t="s">
        <v>547</v>
      </c>
      <c r="D106" s="201" t="s">
        <v>548</v>
      </c>
      <c r="E106" s="196" t="s">
        <v>549</v>
      </c>
      <c r="F106" s="117" t="s">
        <v>555</v>
      </c>
      <c r="G106" s="87" t="s">
        <v>556</v>
      </c>
      <c r="H106" s="194">
        <v>1</v>
      </c>
      <c r="I106" s="129">
        <v>44927</v>
      </c>
      <c r="J106" s="129">
        <v>45291</v>
      </c>
      <c r="K106" s="87" t="s">
        <v>514</v>
      </c>
      <c r="L106" s="117" t="s">
        <v>557</v>
      </c>
      <c r="M106" s="122" t="s">
        <v>427</v>
      </c>
      <c r="N106" s="122" t="s">
        <v>428</v>
      </c>
      <c r="O106" s="87" t="s">
        <v>87</v>
      </c>
      <c r="P106" s="95">
        <v>0</v>
      </c>
      <c r="Q106" s="123" t="s">
        <v>553</v>
      </c>
      <c r="R106" s="115" t="s">
        <v>386</v>
      </c>
      <c r="U106" s="101">
        <v>1</v>
      </c>
      <c r="V106" s="162" t="s">
        <v>558</v>
      </c>
      <c r="W106" s="78" t="s">
        <v>559</v>
      </c>
      <c r="X106" s="95">
        <v>0.5</v>
      </c>
      <c r="Y106" s="116" t="s">
        <v>560</v>
      </c>
      <c r="Z106" s="130" t="s">
        <v>386</v>
      </c>
    </row>
    <row r="107" spans="1:27" ht="228" x14ac:dyDescent="0.2">
      <c r="A107" s="76">
        <v>0</v>
      </c>
      <c r="B107" s="76">
        <f t="shared" si="1"/>
        <v>97</v>
      </c>
      <c r="C107" s="200" t="s">
        <v>547</v>
      </c>
      <c r="D107" s="202" t="s">
        <v>548</v>
      </c>
      <c r="E107" s="193" t="s">
        <v>549</v>
      </c>
      <c r="F107" s="117" t="s">
        <v>561</v>
      </c>
      <c r="G107" s="87" t="s">
        <v>562</v>
      </c>
      <c r="H107" s="203">
        <v>1</v>
      </c>
      <c r="I107" s="119">
        <v>44927</v>
      </c>
      <c r="J107" s="119">
        <v>45291</v>
      </c>
      <c r="K107" s="87" t="s">
        <v>514</v>
      </c>
      <c r="L107" s="117" t="s">
        <v>563</v>
      </c>
      <c r="M107" s="122" t="s">
        <v>427</v>
      </c>
      <c r="N107" s="122" t="s">
        <v>428</v>
      </c>
      <c r="O107" s="87" t="s">
        <v>87</v>
      </c>
      <c r="P107" s="95">
        <v>0</v>
      </c>
      <c r="Q107" s="123" t="s">
        <v>553</v>
      </c>
      <c r="R107" s="115" t="s">
        <v>386</v>
      </c>
      <c r="U107" s="101">
        <v>1</v>
      </c>
      <c r="V107" s="162" t="s">
        <v>564</v>
      </c>
      <c r="W107" s="78" t="s">
        <v>91</v>
      </c>
      <c r="X107" s="95">
        <v>0.5</v>
      </c>
      <c r="Y107" s="116" t="s">
        <v>565</v>
      </c>
      <c r="Z107" s="130" t="s">
        <v>386</v>
      </c>
    </row>
    <row r="108" spans="1:27" ht="372" customHeight="1" x14ac:dyDescent="0.2">
      <c r="A108" s="76">
        <v>0</v>
      </c>
      <c r="B108" s="76">
        <f t="shared" si="1"/>
        <v>98</v>
      </c>
      <c r="C108" s="200" t="s">
        <v>547</v>
      </c>
      <c r="D108" s="201" t="s">
        <v>548</v>
      </c>
      <c r="E108" s="196" t="s">
        <v>549</v>
      </c>
      <c r="F108" s="117" t="s">
        <v>566</v>
      </c>
      <c r="G108" s="204" t="s">
        <v>567</v>
      </c>
      <c r="H108" s="194">
        <v>1</v>
      </c>
      <c r="I108" s="129">
        <v>44927</v>
      </c>
      <c r="J108" s="129">
        <v>45291</v>
      </c>
      <c r="K108" s="87" t="s">
        <v>514</v>
      </c>
      <c r="L108" s="117" t="s">
        <v>557</v>
      </c>
      <c r="M108" s="122" t="s">
        <v>427</v>
      </c>
      <c r="N108" s="122" t="s">
        <v>428</v>
      </c>
      <c r="O108" s="87" t="s">
        <v>87</v>
      </c>
      <c r="P108" s="95">
        <v>0</v>
      </c>
      <c r="Q108" s="123" t="s">
        <v>553</v>
      </c>
      <c r="R108" s="115" t="s">
        <v>386</v>
      </c>
      <c r="U108" s="101">
        <v>1</v>
      </c>
      <c r="V108" s="162" t="s">
        <v>568</v>
      </c>
      <c r="W108" s="78" t="s">
        <v>569</v>
      </c>
      <c r="X108" s="95">
        <v>0.5</v>
      </c>
      <c r="Y108" s="116" t="s">
        <v>570</v>
      </c>
      <c r="Z108" s="130" t="s">
        <v>386</v>
      </c>
    </row>
    <row r="109" spans="1:27" ht="307.5" customHeight="1" x14ac:dyDescent="0.2">
      <c r="A109" s="76">
        <v>0</v>
      </c>
      <c r="B109" s="76">
        <f t="shared" si="1"/>
        <v>99</v>
      </c>
      <c r="C109" s="200" t="s">
        <v>547</v>
      </c>
      <c r="D109" s="202" t="s">
        <v>548</v>
      </c>
      <c r="E109" s="193" t="s">
        <v>549</v>
      </c>
      <c r="F109" s="117" t="s">
        <v>571</v>
      </c>
      <c r="G109" s="205" t="s">
        <v>572</v>
      </c>
      <c r="H109" s="203">
        <v>1</v>
      </c>
      <c r="I109" s="119">
        <v>44927</v>
      </c>
      <c r="J109" s="119">
        <v>45291</v>
      </c>
      <c r="K109" s="87" t="s">
        <v>514</v>
      </c>
      <c r="L109" s="117" t="s">
        <v>557</v>
      </c>
      <c r="M109" s="122" t="s">
        <v>427</v>
      </c>
      <c r="N109" s="122" t="s">
        <v>428</v>
      </c>
      <c r="O109" s="87" t="s">
        <v>87</v>
      </c>
      <c r="P109" s="95">
        <v>0</v>
      </c>
      <c r="Q109" s="123" t="s">
        <v>553</v>
      </c>
      <c r="R109" s="115" t="s">
        <v>386</v>
      </c>
      <c r="U109" s="101">
        <v>1</v>
      </c>
      <c r="V109" s="162" t="s">
        <v>573</v>
      </c>
      <c r="W109" s="78" t="s">
        <v>574</v>
      </c>
      <c r="X109" s="95">
        <v>0.5</v>
      </c>
      <c r="Y109" s="116" t="s">
        <v>575</v>
      </c>
      <c r="Z109" s="130" t="s">
        <v>386</v>
      </c>
    </row>
    <row r="110" spans="1:27" ht="297" customHeight="1" x14ac:dyDescent="0.2">
      <c r="A110" s="76">
        <v>0</v>
      </c>
      <c r="B110" s="76">
        <f t="shared" si="1"/>
        <v>100</v>
      </c>
      <c r="C110" s="200" t="s">
        <v>547</v>
      </c>
      <c r="D110" s="128" t="s">
        <v>548</v>
      </c>
      <c r="E110" s="117" t="s">
        <v>549</v>
      </c>
      <c r="F110" s="117" t="s">
        <v>576</v>
      </c>
      <c r="G110" s="205" t="s">
        <v>577</v>
      </c>
      <c r="H110" s="206">
        <v>4</v>
      </c>
      <c r="I110" s="119">
        <v>44927</v>
      </c>
      <c r="J110" s="119">
        <v>45291</v>
      </c>
      <c r="K110" s="87" t="s">
        <v>514</v>
      </c>
      <c r="L110" s="117" t="s">
        <v>557</v>
      </c>
      <c r="M110" s="122" t="s">
        <v>427</v>
      </c>
      <c r="N110" s="122" t="s">
        <v>428</v>
      </c>
      <c r="O110" s="87" t="s">
        <v>87</v>
      </c>
      <c r="P110" s="76">
        <v>0</v>
      </c>
      <c r="Q110" s="123" t="s">
        <v>553</v>
      </c>
      <c r="R110" s="115" t="s">
        <v>386</v>
      </c>
      <c r="U110" s="101">
        <v>1</v>
      </c>
      <c r="V110" s="162" t="s">
        <v>578</v>
      </c>
      <c r="W110" s="78" t="s">
        <v>579</v>
      </c>
      <c r="X110" s="76">
        <v>2</v>
      </c>
      <c r="Y110" s="116" t="s">
        <v>580</v>
      </c>
      <c r="Z110" s="130" t="s">
        <v>386</v>
      </c>
    </row>
    <row r="111" spans="1:27" ht="409.5" x14ac:dyDescent="0.2">
      <c r="A111" s="76">
        <v>0</v>
      </c>
      <c r="B111" s="76">
        <f t="shared" si="1"/>
        <v>101</v>
      </c>
      <c r="C111" s="200" t="s">
        <v>547</v>
      </c>
      <c r="D111" s="201" t="s">
        <v>548</v>
      </c>
      <c r="E111" s="196" t="s">
        <v>549</v>
      </c>
      <c r="F111" s="117" t="s">
        <v>581</v>
      </c>
      <c r="G111" s="87" t="s">
        <v>95</v>
      </c>
      <c r="H111" s="203">
        <v>1</v>
      </c>
      <c r="I111" s="119">
        <v>44927</v>
      </c>
      <c r="J111" s="119">
        <v>45291</v>
      </c>
      <c r="K111" s="87" t="s">
        <v>514</v>
      </c>
      <c r="L111" s="117" t="s">
        <v>582</v>
      </c>
      <c r="M111" s="122" t="s">
        <v>427</v>
      </c>
      <c r="N111" s="122" t="s">
        <v>428</v>
      </c>
      <c r="O111" s="87" t="s">
        <v>583</v>
      </c>
      <c r="P111" s="95">
        <v>0</v>
      </c>
      <c r="Q111" s="123" t="s">
        <v>553</v>
      </c>
      <c r="R111" s="115" t="s">
        <v>386</v>
      </c>
      <c r="U111" s="101">
        <v>0.5</v>
      </c>
      <c r="V111" s="169" t="s">
        <v>584</v>
      </c>
      <c r="W111" s="78" t="s">
        <v>585</v>
      </c>
      <c r="X111" s="95">
        <v>0</v>
      </c>
      <c r="Y111" s="116" t="s">
        <v>586</v>
      </c>
      <c r="Z111" s="130" t="s">
        <v>386</v>
      </c>
    </row>
    <row r="112" spans="1:27" ht="332.25" customHeight="1" x14ac:dyDescent="0.2">
      <c r="A112" s="76">
        <v>0</v>
      </c>
      <c r="B112" s="76">
        <f t="shared" si="1"/>
        <v>102</v>
      </c>
      <c r="C112" s="200" t="s">
        <v>547</v>
      </c>
      <c r="D112" s="201" t="s">
        <v>548</v>
      </c>
      <c r="E112" s="196" t="s">
        <v>549</v>
      </c>
      <c r="F112" s="117" t="s">
        <v>587</v>
      </c>
      <c r="G112" s="87" t="s">
        <v>588</v>
      </c>
      <c r="H112" s="203">
        <v>1</v>
      </c>
      <c r="I112" s="119">
        <v>44927</v>
      </c>
      <c r="J112" s="119">
        <v>45291</v>
      </c>
      <c r="K112" s="87" t="s">
        <v>514</v>
      </c>
      <c r="L112" s="117" t="s">
        <v>582</v>
      </c>
      <c r="M112" s="122" t="s">
        <v>427</v>
      </c>
      <c r="N112" s="122" t="s">
        <v>428</v>
      </c>
      <c r="O112" s="87" t="s">
        <v>583</v>
      </c>
      <c r="P112" s="95">
        <v>0</v>
      </c>
      <c r="Q112" s="123" t="s">
        <v>553</v>
      </c>
      <c r="R112" s="115" t="s">
        <v>386</v>
      </c>
      <c r="U112" s="101">
        <v>0.5</v>
      </c>
      <c r="V112" s="169" t="s">
        <v>589</v>
      </c>
      <c r="W112" s="78" t="s">
        <v>585</v>
      </c>
      <c r="X112" s="95">
        <v>0.5</v>
      </c>
      <c r="Y112" s="116" t="s">
        <v>590</v>
      </c>
      <c r="Z112" s="130" t="s">
        <v>386</v>
      </c>
    </row>
    <row r="113" spans="1:27" ht="399" x14ac:dyDescent="0.2">
      <c r="A113" s="76">
        <v>0</v>
      </c>
      <c r="B113" s="76">
        <f t="shared" si="1"/>
        <v>103</v>
      </c>
      <c r="C113" s="200" t="s">
        <v>547</v>
      </c>
      <c r="D113" s="201" t="s">
        <v>548</v>
      </c>
      <c r="E113" s="196" t="s">
        <v>549</v>
      </c>
      <c r="F113" s="117" t="s">
        <v>591</v>
      </c>
      <c r="G113" s="205" t="s">
        <v>592</v>
      </c>
      <c r="H113" s="120">
        <v>12</v>
      </c>
      <c r="I113" s="119">
        <v>44927</v>
      </c>
      <c r="J113" s="119">
        <v>45291</v>
      </c>
      <c r="K113" s="87" t="s">
        <v>514</v>
      </c>
      <c r="L113" s="117" t="s">
        <v>582</v>
      </c>
      <c r="M113" s="122" t="s">
        <v>427</v>
      </c>
      <c r="N113" s="122" t="s">
        <v>428</v>
      </c>
      <c r="O113" s="87" t="s">
        <v>593</v>
      </c>
      <c r="P113" s="76">
        <v>0</v>
      </c>
      <c r="Q113" s="123" t="s">
        <v>553</v>
      </c>
      <c r="R113" s="115" t="s">
        <v>386</v>
      </c>
      <c r="U113" s="101">
        <v>0.5</v>
      </c>
      <c r="V113" s="169" t="s">
        <v>594</v>
      </c>
      <c r="W113" s="78" t="s">
        <v>595</v>
      </c>
      <c r="X113" s="76">
        <v>4</v>
      </c>
      <c r="Y113" s="116" t="s">
        <v>596</v>
      </c>
      <c r="Z113" s="130" t="s">
        <v>386</v>
      </c>
      <c r="AA113" s="7" t="s">
        <v>597</v>
      </c>
    </row>
    <row r="114" spans="1:27" ht="409.5" x14ac:dyDescent="0.2">
      <c r="A114" s="76">
        <v>0</v>
      </c>
      <c r="B114" s="76">
        <f t="shared" si="1"/>
        <v>104</v>
      </c>
      <c r="C114" s="200" t="s">
        <v>547</v>
      </c>
      <c r="D114" s="202" t="s">
        <v>548</v>
      </c>
      <c r="E114" s="193" t="s">
        <v>549</v>
      </c>
      <c r="F114" s="117" t="s">
        <v>598</v>
      </c>
      <c r="G114" s="205" t="s">
        <v>599</v>
      </c>
      <c r="H114" s="120">
        <v>12</v>
      </c>
      <c r="I114" s="119">
        <v>44927</v>
      </c>
      <c r="J114" s="119">
        <v>45291</v>
      </c>
      <c r="K114" s="87">
        <v>48</v>
      </c>
      <c r="L114" s="117" t="s">
        <v>600</v>
      </c>
      <c r="M114" s="122" t="s">
        <v>427</v>
      </c>
      <c r="N114" s="122" t="s">
        <v>428</v>
      </c>
      <c r="O114" s="87" t="s">
        <v>601</v>
      </c>
      <c r="P114" s="76">
        <v>0</v>
      </c>
      <c r="Q114" s="123" t="s">
        <v>553</v>
      </c>
      <c r="R114" s="115" t="s">
        <v>386</v>
      </c>
      <c r="U114" s="101">
        <v>0.25</v>
      </c>
      <c r="V114" s="169" t="s">
        <v>602</v>
      </c>
      <c r="W114" s="78" t="s">
        <v>603</v>
      </c>
      <c r="X114" s="76">
        <v>0</v>
      </c>
      <c r="Y114" s="131" t="s">
        <v>604</v>
      </c>
      <c r="Z114" s="130" t="s">
        <v>386</v>
      </c>
    </row>
    <row r="115" spans="1:27" ht="243" customHeight="1" x14ac:dyDescent="0.2">
      <c r="A115" s="76">
        <v>0</v>
      </c>
      <c r="B115" s="76">
        <f t="shared" si="1"/>
        <v>105</v>
      </c>
      <c r="C115" s="200" t="s">
        <v>547</v>
      </c>
      <c r="D115" s="201" t="s">
        <v>548</v>
      </c>
      <c r="E115" s="126" t="s">
        <v>549</v>
      </c>
      <c r="F115" s="117" t="s">
        <v>605</v>
      </c>
      <c r="G115" s="205" t="s">
        <v>606</v>
      </c>
      <c r="H115" s="195">
        <v>2</v>
      </c>
      <c r="I115" s="119">
        <v>44897</v>
      </c>
      <c r="J115" s="119">
        <v>45291</v>
      </c>
      <c r="K115" s="87">
        <v>52</v>
      </c>
      <c r="L115" s="117" t="s">
        <v>582</v>
      </c>
      <c r="M115" s="122" t="s">
        <v>427</v>
      </c>
      <c r="N115" s="122" t="s">
        <v>428</v>
      </c>
      <c r="O115" s="87" t="s">
        <v>593</v>
      </c>
      <c r="P115" s="76">
        <v>0</v>
      </c>
      <c r="Q115" s="123" t="s">
        <v>553</v>
      </c>
      <c r="R115" s="115" t="s">
        <v>386</v>
      </c>
      <c r="U115" s="101">
        <v>0.5</v>
      </c>
      <c r="V115" s="169" t="s">
        <v>607</v>
      </c>
      <c r="W115" s="78" t="s">
        <v>608</v>
      </c>
      <c r="X115" s="76">
        <v>1</v>
      </c>
      <c r="Y115" s="116" t="s">
        <v>609</v>
      </c>
      <c r="Z115" s="130" t="s">
        <v>386</v>
      </c>
    </row>
    <row r="116" spans="1:27" ht="201" customHeight="1" x14ac:dyDescent="0.2">
      <c r="A116" s="76">
        <v>0</v>
      </c>
      <c r="B116" s="76">
        <f t="shared" si="1"/>
        <v>106</v>
      </c>
      <c r="C116" s="200" t="s">
        <v>547</v>
      </c>
      <c r="D116" s="202" t="s">
        <v>548</v>
      </c>
      <c r="E116" s="117" t="s">
        <v>549</v>
      </c>
      <c r="F116" s="117" t="s">
        <v>610</v>
      </c>
      <c r="G116" s="205" t="s">
        <v>611</v>
      </c>
      <c r="H116" s="203">
        <v>1</v>
      </c>
      <c r="I116" s="119">
        <v>44897</v>
      </c>
      <c r="J116" s="119">
        <v>45291</v>
      </c>
      <c r="K116" s="87" t="s">
        <v>612</v>
      </c>
      <c r="L116" s="117" t="s">
        <v>613</v>
      </c>
      <c r="M116" s="122" t="s">
        <v>427</v>
      </c>
      <c r="N116" s="122" t="s">
        <v>428</v>
      </c>
      <c r="O116" s="87" t="s">
        <v>614</v>
      </c>
      <c r="P116" s="95">
        <v>0</v>
      </c>
      <c r="Q116" s="123" t="s">
        <v>553</v>
      </c>
      <c r="R116" s="115" t="s">
        <v>386</v>
      </c>
      <c r="U116" s="101">
        <v>0.5</v>
      </c>
      <c r="V116" s="169" t="s">
        <v>607</v>
      </c>
      <c r="W116" s="78" t="s">
        <v>615</v>
      </c>
      <c r="X116" s="95">
        <v>0</v>
      </c>
      <c r="Y116" s="131" t="s">
        <v>616</v>
      </c>
      <c r="Z116" s="130" t="s">
        <v>386</v>
      </c>
    </row>
    <row r="117" spans="1:27" ht="366" customHeight="1" x14ac:dyDescent="0.2">
      <c r="A117" s="76">
        <v>0</v>
      </c>
      <c r="B117" s="76">
        <f t="shared" si="1"/>
        <v>107</v>
      </c>
      <c r="C117" s="200" t="s">
        <v>547</v>
      </c>
      <c r="D117" s="202" t="s">
        <v>548</v>
      </c>
      <c r="E117" s="117" t="s">
        <v>549</v>
      </c>
      <c r="F117" s="117" t="s">
        <v>617</v>
      </c>
      <c r="G117" s="87" t="s">
        <v>592</v>
      </c>
      <c r="H117" s="120">
        <v>12</v>
      </c>
      <c r="I117" s="119">
        <v>44927</v>
      </c>
      <c r="J117" s="119">
        <v>45291</v>
      </c>
      <c r="K117" s="87" t="s">
        <v>514</v>
      </c>
      <c r="L117" s="117" t="s">
        <v>557</v>
      </c>
      <c r="M117" s="122" t="s">
        <v>427</v>
      </c>
      <c r="N117" s="122" t="s">
        <v>428</v>
      </c>
      <c r="O117" s="87" t="s">
        <v>87</v>
      </c>
      <c r="P117" s="76">
        <v>0</v>
      </c>
      <c r="Q117" s="123" t="s">
        <v>553</v>
      </c>
      <c r="R117" s="115" t="s">
        <v>386</v>
      </c>
      <c r="U117" s="101">
        <v>1</v>
      </c>
      <c r="V117" s="162" t="s">
        <v>618</v>
      </c>
      <c r="W117" s="78" t="s">
        <v>619</v>
      </c>
      <c r="X117" s="76">
        <v>6</v>
      </c>
      <c r="Y117" s="116" t="s">
        <v>620</v>
      </c>
      <c r="Z117" s="130" t="s">
        <v>386</v>
      </c>
    </row>
    <row r="118" spans="1:27" ht="409.6" customHeight="1" x14ac:dyDescent="0.2">
      <c r="A118" s="76">
        <v>0</v>
      </c>
      <c r="B118" s="76">
        <f t="shared" si="1"/>
        <v>108</v>
      </c>
      <c r="C118" s="200" t="s">
        <v>547</v>
      </c>
      <c r="D118" s="202" t="s">
        <v>548</v>
      </c>
      <c r="E118" s="117" t="s">
        <v>549</v>
      </c>
      <c r="F118" s="117" t="s">
        <v>621</v>
      </c>
      <c r="G118" s="87" t="s">
        <v>622</v>
      </c>
      <c r="H118" s="203">
        <v>1</v>
      </c>
      <c r="I118" s="119">
        <v>44927</v>
      </c>
      <c r="J118" s="119">
        <v>45291</v>
      </c>
      <c r="K118" s="87" t="s">
        <v>514</v>
      </c>
      <c r="L118" s="117" t="s">
        <v>623</v>
      </c>
      <c r="M118" s="122" t="s">
        <v>427</v>
      </c>
      <c r="N118" s="122" t="s">
        <v>428</v>
      </c>
      <c r="O118" s="117" t="s">
        <v>516</v>
      </c>
      <c r="P118" s="95">
        <v>0</v>
      </c>
      <c r="Q118" s="123" t="s">
        <v>553</v>
      </c>
      <c r="R118" s="115" t="s">
        <v>386</v>
      </c>
      <c r="U118" s="127"/>
      <c r="V118" s="169"/>
      <c r="W118" s="78" t="s">
        <v>122</v>
      </c>
      <c r="X118" s="95">
        <v>0.83</v>
      </c>
      <c r="Y118" s="131" t="s">
        <v>624</v>
      </c>
      <c r="Z118" s="130" t="s">
        <v>386</v>
      </c>
    </row>
    <row r="119" spans="1:27" ht="409.5" x14ac:dyDescent="0.2">
      <c r="A119" s="34">
        <v>24</v>
      </c>
      <c r="B119" s="76">
        <f t="shared" si="1"/>
        <v>109</v>
      </c>
      <c r="C119" s="207" t="s">
        <v>625</v>
      </c>
      <c r="D119" s="202" t="s">
        <v>626</v>
      </c>
      <c r="E119" s="193" t="s">
        <v>487</v>
      </c>
      <c r="F119" s="117" t="s">
        <v>488</v>
      </c>
      <c r="G119" s="87" t="s">
        <v>489</v>
      </c>
      <c r="H119" s="203">
        <v>1</v>
      </c>
      <c r="I119" s="119">
        <v>44897</v>
      </c>
      <c r="J119" s="119">
        <v>45381</v>
      </c>
      <c r="K119" s="120">
        <v>64</v>
      </c>
      <c r="L119" s="117" t="s">
        <v>426</v>
      </c>
      <c r="M119" s="122" t="s">
        <v>427</v>
      </c>
      <c r="N119" s="76" t="s">
        <v>428</v>
      </c>
      <c r="O119" s="87" t="s">
        <v>429</v>
      </c>
      <c r="P119" s="95">
        <v>0</v>
      </c>
      <c r="Q119" s="123" t="s">
        <v>553</v>
      </c>
      <c r="R119" s="115" t="s">
        <v>386</v>
      </c>
      <c r="U119" s="101">
        <v>1</v>
      </c>
      <c r="V119" s="162" t="s">
        <v>497</v>
      </c>
      <c r="W119" s="78" t="s">
        <v>491</v>
      </c>
      <c r="X119" s="95">
        <v>0.5</v>
      </c>
      <c r="Y119" s="116" t="s">
        <v>627</v>
      </c>
      <c r="Z119" s="130" t="s">
        <v>386</v>
      </c>
    </row>
    <row r="120" spans="1:27" ht="327.75" x14ac:dyDescent="0.2">
      <c r="A120" s="76">
        <v>0</v>
      </c>
      <c r="B120" s="76">
        <f t="shared" si="1"/>
        <v>110</v>
      </c>
      <c r="C120" s="207" t="s">
        <v>625</v>
      </c>
      <c r="D120" s="202" t="s">
        <v>626</v>
      </c>
      <c r="E120" s="193" t="s">
        <v>494</v>
      </c>
      <c r="F120" s="117" t="s">
        <v>495</v>
      </c>
      <c r="G120" s="87" t="s">
        <v>496</v>
      </c>
      <c r="H120" s="195">
        <v>1</v>
      </c>
      <c r="I120" s="119">
        <v>44897</v>
      </c>
      <c r="J120" s="119">
        <v>45381</v>
      </c>
      <c r="K120" s="120">
        <v>64</v>
      </c>
      <c r="L120" s="117" t="s">
        <v>426</v>
      </c>
      <c r="M120" s="122" t="s">
        <v>427</v>
      </c>
      <c r="N120" s="76" t="s">
        <v>428</v>
      </c>
      <c r="O120" s="87" t="s">
        <v>429</v>
      </c>
      <c r="P120" s="76">
        <v>0</v>
      </c>
      <c r="Q120" s="123" t="s">
        <v>553</v>
      </c>
      <c r="R120" s="115" t="s">
        <v>386</v>
      </c>
      <c r="U120" s="101">
        <v>1</v>
      </c>
      <c r="V120" s="162" t="s">
        <v>490</v>
      </c>
      <c r="W120" s="78" t="s">
        <v>498</v>
      </c>
      <c r="X120" s="76">
        <v>0.5</v>
      </c>
      <c r="Y120" s="116" t="s">
        <v>628</v>
      </c>
      <c r="Z120" s="130" t="s">
        <v>386</v>
      </c>
    </row>
    <row r="121" spans="1:27" ht="178.5" customHeight="1" x14ac:dyDescent="0.2">
      <c r="A121" s="34">
        <v>25</v>
      </c>
      <c r="B121" s="76">
        <f t="shared" si="1"/>
        <v>111</v>
      </c>
      <c r="C121" s="208" t="s">
        <v>629</v>
      </c>
      <c r="D121" s="201" t="s">
        <v>630</v>
      </c>
      <c r="E121" s="193" t="s">
        <v>631</v>
      </c>
      <c r="F121" s="117" t="s">
        <v>632</v>
      </c>
      <c r="G121" s="87" t="s">
        <v>633</v>
      </c>
      <c r="H121" s="132">
        <v>1</v>
      </c>
      <c r="I121" s="119">
        <v>44927</v>
      </c>
      <c r="J121" s="119">
        <v>45291</v>
      </c>
      <c r="K121" s="195">
        <v>48</v>
      </c>
      <c r="L121" s="133" t="s">
        <v>634</v>
      </c>
      <c r="M121" s="122" t="s">
        <v>427</v>
      </c>
      <c r="N121" s="122" t="s">
        <v>428</v>
      </c>
      <c r="O121" s="87" t="s">
        <v>635</v>
      </c>
      <c r="P121" s="95">
        <v>0</v>
      </c>
      <c r="Q121" s="123" t="s">
        <v>553</v>
      </c>
      <c r="R121" s="115" t="s">
        <v>386</v>
      </c>
      <c r="U121" s="101">
        <v>0.9</v>
      </c>
      <c r="V121" s="169" t="s">
        <v>636</v>
      </c>
      <c r="W121" s="78" t="s">
        <v>637</v>
      </c>
      <c r="X121" s="95">
        <v>0</v>
      </c>
      <c r="Y121" s="116" t="s">
        <v>638</v>
      </c>
      <c r="Z121" s="130" t="s">
        <v>386</v>
      </c>
    </row>
    <row r="122" spans="1:27" ht="204.75" customHeight="1" x14ac:dyDescent="0.2">
      <c r="A122" s="76">
        <v>0</v>
      </c>
      <c r="B122" s="76">
        <f t="shared" si="1"/>
        <v>112</v>
      </c>
      <c r="C122" s="208" t="s">
        <v>629</v>
      </c>
      <c r="D122" s="202" t="s">
        <v>630</v>
      </c>
      <c r="E122" s="193" t="s">
        <v>631</v>
      </c>
      <c r="F122" s="117" t="s">
        <v>639</v>
      </c>
      <c r="G122" s="87" t="s">
        <v>640</v>
      </c>
      <c r="H122" s="132">
        <v>1</v>
      </c>
      <c r="I122" s="119">
        <v>44927</v>
      </c>
      <c r="J122" s="119">
        <v>45291</v>
      </c>
      <c r="K122" s="87" t="s">
        <v>514</v>
      </c>
      <c r="L122" s="133" t="s">
        <v>634</v>
      </c>
      <c r="M122" s="122" t="s">
        <v>427</v>
      </c>
      <c r="N122" s="122" t="s">
        <v>428</v>
      </c>
      <c r="O122" s="87" t="s">
        <v>635</v>
      </c>
      <c r="P122" s="95">
        <v>0</v>
      </c>
      <c r="Q122" s="123" t="s">
        <v>553</v>
      </c>
      <c r="R122" s="115" t="s">
        <v>386</v>
      </c>
      <c r="U122" s="101">
        <v>0.9</v>
      </c>
      <c r="V122" s="169" t="s">
        <v>636</v>
      </c>
      <c r="W122" s="78" t="s">
        <v>641</v>
      </c>
      <c r="X122" s="95">
        <v>0</v>
      </c>
      <c r="Y122" s="116" t="s">
        <v>642</v>
      </c>
      <c r="Z122" s="130" t="s">
        <v>386</v>
      </c>
    </row>
    <row r="123" spans="1:27" ht="176.25" customHeight="1" x14ac:dyDescent="0.2">
      <c r="A123" s="76">
        <v>0</v>
      </c>
      <c r="B123" s="76">
        <f t="shared" si="1"/>
        <v>113</v>
      </c>
      <c r="C123" s="208" t="s">
        <v>629</v>
      </c>
      <c r="D123" s="202" t="s">
        <v>630</v>
      </c>
      <c r="E123" s="193" t="s">
        <v>631</v>
      </c>
      <c r="F123" s="117" t="s">
        <v>643</v>
      </c>
      <c r="G123" s="87" t="s">
        <v>640</v>
      </c>
      <c r="H123" s="87">
        <v>1</v>
      </c>
      <c r="I123" s="119">
        <v>44927</v>
      </c>
      <c r="J123" s="124">
        <v>45473</v>
      </c>
      <c r="K123" s="87" t="s">
        <v>514</v>
      </c>
      <c r="L123" s="133" t="s">
        <v>644</v>
      </c>
      <c r="M123" s="122" t="s">
        <v>427</v>
      </c>
      <c r="N123" s="76" t="s">
        <v>428</v>
      </c>
      <c r="O123" s="87" t="s">
        <v>429</v>
      </c>
      <c r="P123" s="76">
        <v>0</v>
      </c>
      <c r="Q123" s="123" t="s">
        <v>553</v>
      </c>
      <c r="R123" s="115" t="s">
        <v>386</v>
      </c>
      <c r="U123" s="101">
        <v>1</v>
      </c>
      <c r="V123" s="162" t="s">
        <v>645</v>
      </c>
      <c r="W123" s="78" t="s">
        <v>646</v>
      </c>
      <c r="X123" s="76">
        <v>0</v>
      </c>
      <c r="Y123" s="116" t="s">
        <v>647</v>
      </c>
      <c r="Z123" s="130" t="s">
        <v>386</v>
      </c>
    </row>
  </sheetData>
  <mergeCells count="2">
    <mergeCell ref="C8:L8"/>
    <mergeCell ref="U9:V9"/>
  </mergeCells>
  <phoneticPr fontId="37" type="noConversion"/>
  <dataValidations xWindow="1357" yWindow="560" count="8">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H85 K121 K11:K85" xr:uid="{00000000-0002-0000-0000-000000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8 G97 G120 G108:G117" xr:uid="{00000000-0002-0000-0000-000001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F108:F117 F120 F97"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29:H32 H61:H63 H20:H27 H36:H39 H41:H46 H48:H50 H59 H52:H54 H56:H57 H66:H69 P41:P42 P22:P27 P29:P32 P62:P63 P36:P39 P44:P46 N29:N32 P49:P50 P59 H106:H117 H97 H120:H122 N36:N39 N44:N46 N49:N50 N62:N63 N52:N57 P52:P57 N66:N69 P66:P69 N41:N42 N59 N22:N27 X49:X50 X44:X46 X22:X27 X41:X42 X36:X39 X59 X66:X69 X62:X63 X29:X32 X52:X57" xr:uid="{00000000-0002-0000-0000-000003000000}">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05:C123 C11:C85" xr:uid="{00000000-0002-0000-0000-000004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07:E120 E96:E97" xr:uid="{00000000-0002-0000-0000-00000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21:J123 I99:J99 I105:J118 I11:J85" xr:uid="{00000000-0002-0000-0000-000006000000}">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05:D123 D11:D85" xr:uid="{00000000-0002-0000-0000-000007000000}">
      <formula1>0</formula1>
      <formula2>390</formula2>
    </dataValidation>
  </dataValidations>
  <pageMargins left="1.1811023622047245" right="0.70866141732283472" top="0.74803149606299213" bottom="0.74803149606299213" header="0.31496062992125984" footer="0.31496062992125984"/>
  <pageSetup scale="5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GE285"/>
  <sheetViews>
    <sheetView tabSelected="1" topLeftCell="G10" zoomScale="60" zoomScaleNormal="60" zoomScaleSheetLayoutView="55" workbookViewId="0">
      <selection activeCell="AA86" sqref="AA86"/>
    </sheetView>
  </sheetViews>
  <sheetFormatPr baseColWidth="10" defaultColWidth="9.140625" defaultRowHeight="14.25" x14ac:dyDescent="0.2"/>
  <cols>
    <col min="1" max="1" width="24.28515625" style="7" hidden="1" customWidth="1"/>
    <col min="2" max="2" width="18.28515625" style="7" hidden="1" customWidth="1"/>
    <col min="3" max="3" width="88.85546875" style="7" customWidth="1"/>
    <col min="4" max="4" width="49.42578125" style="53" customWidth="1"/>
    <col min="5" max="5" width="33.5703125" style="7" hidden="1" customWidth="1"/>
    <col min="6" max="6" width="47.85546875" style="7" customWidth="1"/>
    <col min="7" max="7" width="17.85546875" style="51" customWidth="1"/>
    <col min="8" max="8" width="15.7109375" style="7" customWidth="1"/>
    <col min="9" max="9" width="13.140625" style="7" customWidth="1"/>
    <col min="10" max="10" width="15.85546875" style="7" customWidth="1"/>
    <col min="11" max="11" width="15.42578125" style="7" customWidth="1"/>
    <col min="12" max="12" width="23.7109375" style="7" customWidth="1"/>
    <col min="13" max="184" width="8" style="7" customWidth="1"/>
    <col min="185" max="186" width="11.7109375" style="7" customWidth="1"/>
    <col min="187" max="187" width="55.42578125" style="7" customWidth="1"/>
    <col min="188" max="188" width="9.140625" style="7"/>
    <col min="189" max="189" width="13.42578125" style="7" bestFit="1" customWidth="1"/>
    <col min="190" max="16384" width="9.140625" style="7"/>
  </cols>
  <sheetData>
    <row r="1" spans="1:187" ht="15.75" hidden="1" customHeight="1" thickBot="1" x14ac:dyDescent="0.25">
      <c r="D1" s="148" t="s">
        <v>0</v>
      </c>
      <c r="E1" s="149">
        <v>53</v>
      </c>
      <c r="F1" s="149" t="s">
        <v>1</v>
      </c>
    </row>
    <row r="2" spans="1:187" ht="15.75" hidden="1" customHeight="1" thickBot="1" x14ac:dyDescent="0.25">
      <c r="D2" s="148" t="s">
        <v>2</v>
      </c>
      <c r="E2" s="149">
        <v>400</v>
      </c>
      <c r="F2" s="149" t="s">
        <v>3</v>
      </c>
    </row>
    <row r="3" spans="1:187" ht="15.75" hidden="1" customHeight="1" thickBot="1" x14ac:dyDescent="0.25">
      <c r="D3" s="148" t="s">
        <v>4</v>
      </c>
      <c r="E3" s="149">
        <v>1</v>
      </c>
    </row>
    <row r="4" spans="1:187" ht="15.75" hidden="1" customHeight="1" thickBot="1" x14ac:dyDescent="0.25">
      <c r="D4" s="148" t="s">
        <v>5</v>
      </c>
      <c r="E4" s="149">
        <v>12711</v>
      </c>
    </row>
    <row r="5" spans="1:187" ht="15.75" hidden="1" customHeight="1" thickBot="1" x14ac:dyDescent="0.25">
      <c r="D5" s="148" t="s">
        <v>6</v>
      </c>
      <c r="E5" s="151">
        <v>44561</v>
      </c>
    </row>
    <row r="6" spans="1:187" ht="15.75" hidden="1" customHeight="1" thickBot="1" x14ac:dyDescent="0.25">
      <c r="D6" s="148" t="s">
        <v>7</v>
      </c>
      <c r="E6" s="149">
        <v>0</v>
      </c>
    </row>
    <row r="7" spans="1:187" ht="15" hidden="1" customHeight="1" thickBot="1" x14ac:dyDescent="0.25"/>
    <row r="8" spans="1:187" ht="15.75" hidden="1" customHeight="1" thickBot="1" x14ac:dyDescent="0.25">
      <c r="C8" s="404"/>
      <c r="D8" s="404"/>
      <c r="E8" s="404"/>
      <c r="F8" s="404"/>
      <c r="G8" s="404"/>
      <c r="H8" s="404"/>
      <c r="I8" s="404"/>
      <c r="J8" s="404"/>
      <c r="K8" s="404"/>
      <c r="L8" s="404"/>
    </row>
    <row r="9" spans="1:187" ht="15.75" hidden="1" customHeight="1" thickBot="1" x14ac:dyDescent="0.25">
      <c r="C9" s="152">
        <v>12</v>
      </c>
      <c r="D9" s="153">
        <v>16</v>
      </c>
      <c r="E9" s="152">
        <v>20</v>
      </c>
      <c r="F9" s="152">
        <v>24</v>
      </c>
      <c r="G9" s="152">
        <v>28</v>
      </c>
      <c r="H9" s="152">
        <v>31</v>
      </c>
      <c r="I9" s="152">
        <v>32</v>
      </c>
      <c r="J9" s="152">
        <v>33</v>
      </c>
      <c r="K9" s="152">
        <v>34</v>
      </c>
      <c r="L9" s="152">
        <v>35</v>
      </c>
      <c r="GC9" s="152">
        <v>50</v>
      </c>
      <c r="GD9" s="152">
        <v>51</v>
      </c>
      <c r="GE9" s="152">
        <v>52</v>
      </c>
    </row>
    <row r="10" spans="1:187" ht="48.75" customHeight="1" thickBot="1" x14ac:dyDescent="0.25">
      <c r="C10" s="66"/>
      <c r="D10" s="67"/>
      <c r="E10" s="66"/>
      <c r="F10" s="66"/>
      <c r="G10" s="66"/>
      <c r="H10" s="66"/>
      <c r="I10" s="66"/>
      <c r="J10" s="66"/>
      <c r="K10" s="66"/>
      <c r="L10" s="66"/>
      <c r="GC10" s="66"/>
      <c r="GD10" s="66"/>
      <c r="GE10" s="66"/>
    </row>
    <row r="11" spans="1:187" s="34" customFormat="1" ht="103.5" customHeight="1" thickBot="1" x14ac:dyDescent="0.3">
      <c r="A11" s="209" t="s">
        <v>9</v>
      </c>
      <c r="B11" s="209" t="s">
        <v>10</v>
      </c>
      <c r="C11" s="209" t="s">
        <v>11</v>
      </c>
      <c r="D11" s="209" t="s">
        <v>12</v>
      </c>
      <c r="E11" s="209" t="s">
        <v>13</v>
      </c>
      <c r="F11" s="209" t="s">
        <v>14</v>
      </c>
      <c r="G11" s="209" t="s">
        <v>15</v>
      </c>
      <c r="H11" s="209" t="s">
        <v>16</v>
      </c>
      <c r="I11" s="209" t="s">
        <v>17</v>
      </c>
      <c r="J11" s="209" t="s">
        <v>18</v>
      </c>
      <c r="K11" s="209" t="s">
        <v>19</v>
      </c>
      <c r="L11" s="209" t="s">
        <v>20</v>
      </c>
      <c r="GC11" s="211" t="s">
        <v>34</v>
      </c>
      <c r="GD11" s="211" t="s">
        <v>35</v>
      </c>
      <c r="GE11" s="212" t="s">
        <v>36</v>
      </c>
    </row>
    <row r="12" spans="1:187" ht="223.5" hidden="1" customHeight="1" thickBot="1" x14ac:dyDescent="0.25">
      <c r="A12" s="213">
        <v>1</v>
      </c>
      <c r="B12" s="213">
        <v>1</v>
      </c>
      <c r="C12" s="220" t="s">
        <v>353</v>
      </c>
      <c r="D12" s="216" t="s">
        <v>354</v>
      </c>
      <c r="E12" s="215" t="s">
        <v>355</v>
      </c>
      <c r="F12" s="215" t="s">
        <v>356</v>
      </c>
      <c r="G12" s="217" t="s">
        <v>991</v>
      </c>
      <c r="H12" s="222">
        <v>1</v>
      </c>
      <c r="I12" s="221">
        <v>44666</v>
      </c>
      <c r="J12" s="221">
        <v>44926</v>
      </c>
      <c r="K12" s="214">
        <v>42</v>
      </c>
      <c r="L12" s="368" t="s">
        <v>658</v>
      </c>
    </row>
    <row r="13" spans="1:187" ht="214.5" hidden="1" customHeight="1" x14ac:dyDescent="0.2">
      <c r="A13" s="213">
        <v>0</v>
      </c>
      <c r="B13" s="213">
        <v>2</v>
      </c>
      <c r="C13" s="220" t="s">
        <v>353</v>
      </c>
      <c r="D13" s="216" t="s">
        <v>354</v>
      </c>
      <c r="E13" s="215" t="s">
        <v>355</v>
      </c>
      <c r="F13" s="215" t="s">
        <v>364</v>
      </c>
      <c r="G13" s="217" t="s">
        <v>364</v>
      </c>
      <c r="H13" s="222">
        <v>1</v>
      </c>
      <c r="I13" s="221">
        <v>44666</v>
      </c>
      <c r="J13" s="221">
        <v>44926</v>
      </c>
      <c r="K13" s="214">
        <v>42</v>
      </c>
      <c r="L13" s="368" t="s">
        <v>658</v>
      </c>
    </row>
    <row r="14" spans="1:187" ht="199.5" hidden="1" customHeight="1" x14ac:dyDescent="0.2">
      <c r="A14" s="213">
        <v>0</v>
      </c>
      <c r="B14" s="213">
        <v>3</v>
      </c>
      <c r="C14" s="220" t="s">
        <v>353</v>
      </c>
      <c r="D14" s="216" t="s">
        <v>354</v>
      </c>
      <c r="E14" s="215" t="s">
        <v>355</v>
      </c>
      <c r="F14" s="215" t="s">
        <v>369</v>
      </c>
      <c r="G14" s="217" t="s">
        <v>370</v>
      </c>
      <c r="H14" s="222">
        <v>1</v>
      </c>
      <c r="I14" s="221">
        <v>44666</v>
      </c>
      <c r="J14" s="221">
        <v>44926</v>
      </c>
      <c r="K14" s="214">
        <v>42</v>
      </c>
      <c r="L14" s="368" t="s">
        <v>658</v>
      </c>
    </row>
    <row r="15" spans="1:187" ht="250.5" hidden="1" customHeight="1" x14ac:dyDescent="0.2">
      <c r="A15" s="213">
        <v>0</v>
      </c>
      <c r="B15" s="213">
        <v>4</v>
      </c>
      <c r="C15" s="220" t="s">
        <v>353</v>
      </c>
      <c r="D15" s="216" t="s">
        <v>354</v>
      </c>
      <c r="E15" s="215" t="s">
        <v>376</v>
      </c>
      <c r="F15" s="215" t="s">
        <v>377</v>
      </c>
      <c r="G15" s="217" t="s">
        <v>378</v>
      </c>
      <c r="H15" s="222">
        <v>1</v>
      </c>
      <c r="I15" s="221">
        <v>44666</v>
      </c>
      <c r="J15" s="221">
        <v>44926</v>
      </c>
      <c r="K15" s="214">
        <v>42</v>
      </c>
      <c r="L15" s="368" t="s">
        <v>658</v>
      </c>
    </row>
    <row r="16" spans="1:187" ht="219" hidden="1" customHeight="1" x14ac:dyDescent="0.2">
      <c r="A16" s="213">
        <v>0</v>
      </c>
      <c r="B16" s="213">
        <v>5</v>
      </c>
      <c r="C16" s="220" t="s">
        <v>353</v>
      </c>
      <c r="D16" s="216" t="s">
        <v>354</v>
      </c>
      <c r="E16" s="215" t="s">
        <v>376</v>
      </c>
      <c r="F16" s="215" t="s">
        <v>383</v>
      </c>
      <c r="G16" s="217" t="s">
        <v>378</v>
      </c>
      <c r="H16" s="222">
        <v>1</v>
      </c>
      <c r="I16" s="221">
        <v>44666</v>
      </c>
      <c r="J16" s="221">
        <v>45657</v>
      </c>
      <c r="K16" s="214">
        <v>142</v>
      </c>
      <c r="L16" s="215" t="s">
        <v>358</v>
      </c>
    </row>
    <row r="17" spans="1:12" ht="232.5" hidden="1" customHeight="1" x14ac:dyDescent="0.2">
      <c r="A17" s="213">
        <v>0</v>
      </c>
      <c r="B17" s="213">
        <v>6</v>
      </c>
      <c r="C17" s="220" t="s">
        <v>353</v>
      </c>
      <c r="D17" s="216" t="s">
        <v>354</v>
      </c>
      <c r="E17" s="215" t="s">
        <v>376</v>
      </c>
      <c r="F17" s="215" t="s">
        <v>389</v>
      </c>
      <c r="G17" s="217" t="s">
        <v>390</v>
      </c>
      <c r="H17" s="222">
        <v>1</v>
      </c>
      <c r="I17" s="221">
        <v>44666</v>
      </c>
      <c r="J17" s="221">
        <v>44926</v>
      </c>
      <c r="K17" s="214">
        <v>42</v>
      </c>
      <c r="L17" s="368" t="s">
        <v>658</v>
      </c>
    </row>
    <row r="18" spans="1:12" ht="244.5" hidden="1" customHeight="1" x14ac:dyDescent="0.2">
      <c r="A18" s="213">
        <v>0</v>
      </c>
      <c r="B18" s="213">
        <v>7</v>
      </c>
      <c r="C18" s="220" t="s">
        <v>353</v>
      </c>
      <c r="D18" s="216" t="s">
        <v>354</v>
      </c>
      <c r="E18" s="215" t="s">
        <v>396</v>
      </c>
      <c r="F18" s="215" t="s">
        <v>397</v>
      </c>
      <c r="G18" s="217" t="s">
        <v>378</v>
      </c>
      <c r="H18" s="222">
        <v>1</v>
      </c>
      <c r="I18" s="221">
        <v>44666</v>
      </c>
      <c r="J18" s="221">
        <v>44926</v>
      </c>
      <c r="K18" s="214">
        <v>42</v>
      </c>
      <c r="L18" s="368" t="s">
        <v>658</v>
      </c>
    </row>
    <row r="19" spans="1:12" ht="214.5" hidden="1" customHeight="1" x14ac:dyDescent="0.2">
      <c r="A19" s="213">
        <v>2</v>
      </c>
      <c r="B19" s="213">
        <v>8</v>
      </c>
      <c r="C19" s="223" t="s">
        <v>402</v>
      </c>
      <c r="D19" s="224" t="s">
        <v>403</v>
      </c>
      <c r="E19" s="224" t="s">
        <v>404</v>
      </c>
      <c r="F19" s="224" t="s">
        <v>405</v>
      </c>
      <c r="G19" s="224" t="s">
        <v>406</v>
      </c>
      <c r="H19" s="225">
        <v>1</v>
      </c>
      <c r="I19" s="226">
        <v>44805</v>
      </c>
      <c r="J19" s="226">
        <v>44926</v>
      </c>
      <c r="K19" s="227">
        <v>16</v>
      </c>
      <c r="L19" s="368" t="s">
        <v>658</v>
      </c>
    </row>
    <row r="20" spans="1:12" ht="246" hidden="1" customHeight="1" x14ac:dyDescent="0.2">
      <c r="A20" s="213">
        <v>0</v>
      </c>
      <c r="B20" s="213">
        <v>9</v>
      </c>
      <c r="C20" s="223" t="s">
        <v>402</v>
      </c>
      <c r="D20" s="224" t="s">
        <v>403</v>
      </c>
      <c r="E20" s="224" t="s">
        <v>404</v>
      </c>
      <c r="F20" s="224" t="s">
        <v>411</v>
      </c>
      <c r="G20" s="224" t="s">
        <v>412</v>
      </c>
      <c r="H20" s="225">
        <v>1</v>
      </c>
      <c r="I20" s="226">
        <v>44835</v>
      </c>
      <c r="J20" s="226">
        <v>44926</v>
      </c>
      <c r="K20" s="227">
        <v>16</v>
      </c>
      <c r="L20" s="368" t="s">
        <v>658</v>
      </c>
    </row>
    <row r="21" spans="1:12" ht="204" hidden="1" customHeight="1" x14ac:dyDescent="0.2">
      <c r="A21" s="213">
        <v>0</v>
      </c>
      <c r="B21" s="213">
        <v>10</v>
      </c>
      <c r="C21" s="223" t="s">
        <v>402</v>
      </c>
      <c r="D21" s="224" t="s">
        <v>403</v>
      </c>
      <c r="E21" s="224" t="s">
        <v>404</v>
      </c>
      <c r="F21" s="224" t="s">
        <v>416</v>
      </c>
      <c r="G21" s="224" t="s">
        <v>417</v>
      </c>
      <c r="H21" s="227">
        <v>4</v>
      </c>
      <c r="I21" s="226">
        <v>44835</v>
      </c>
      <c r="J21" s="226">
        <v>45200</v>
      </c>
      <c r="K21" s="227">
        <v>52</v>
      </c>
      <c r="L21" s="224" t="s">
        <v>358</v>
      </c>
    </row>
    <row r="22" spans="1:12" ht="228" hidden="1" customHeight="1" x14ac:dyDescent="0.2">
      <c r="A22" s="213">
        <v>3</v>
      </c>
      <c r="B22" s="213">
        <v>11</v>
      </c>
      <c r="C22" s="228" t="s">
        <v>421</v>
      </c>
      <c r="D22" s="224" t="s">
        <v>422</v>
      </c>
      <c r="E22" s="224" t="s">
        <v>423</v>
      </c>
      <c r="F22" s="224" t="s">
        <v>424</v>
      </c>
      <c r="G22" s="224" t="s">
        <v>425</v>
      </c>
      <c r="H22" s="229">
        <v>1</v>
      </c>
      <c r="I22" s="226">
        <v>44897</v>
      </c>
      <c r="J22" s="226">
        <v>45169</v>
      </c>
      <c r="K22" s="227">
        <v>28</v>
      </c>
      <c r="L22" s="224" t="s">
        <v>1008</v>
      </c>
    </row>
    <row r="23" spans="1:12" ht="337.5" hidden="1" customHeight="1" x14ac:dyDescent="0.2">
      <c r="A23" s="213">
        <v>0</v>
      </c>
      <c r="B23" s="213">
        <v>12</v>
      </c>
      <c r="C23" s="228" t="s">
        <v>434</v>
      </c>
      <c r="D23" s="224" t="s">
        <v>422</v>
      </c>
      <c r="E23" s="224" t="s">
        <v>423</v>
      </c>
      <c r="F23" s="224" t="s">
        <v>435</v>
      </c>
      <c r="G23" s="224" t="s">
        <v>436</v>
      </c>
      <c r="H23" s="230">
        <v>1</v>
      </c>
      <c r="I23" s="226">
        <v>44927</v>
      </c>
      <c r="J23" s="226">
        <v>45291</v>
      </c>
      <c r="K23" s="227">
        <v>52</v>
      </c>
      <c r="L23" s="224" t="s">
        <v>437</v>
      </c>
    </row>
    <row r="24" spans="1:12" ht="292.5" hidden="1" customHeight="1" x14ac:dyDescent="0.2">
      <c r="A24" s="213">
        <v>4</v>
      </c>
      <c r="B24" s="213">
        <v>13</v>
      </c>
      <c r="C24" s="228" t="s">
        <v>440</v>
      </c>
      <c r="D24" s="224" t="s">
        <v>441</v>
      </c>
      <c r="E24" s="224" t="s">
        <v>442</v>
      </c>
      <c r="F24" s="224" t="s">
        <v>443</v>
      </c>
      <c r="G24" s="224" t="s">
        <v>444</v>
      </c>
      <c r="H24" s="231">
        <v>13</v>
      </c>
      <c r="I24" s="226">
        <v>44897</v>
      </c>
      <c r="J24" s="226">
        <v>45381</v>
      </c>
      <c r="K24" s="218" t="s">
        <v>445</v>
      </c>
      <c r="L24" s="224" t="s">
        <v>1014</v>
      </c>
    </row>
    <row r="25" spans="1:12" ht="285" hidden="1" customHeight="1" x14ac:dyDescent="0.2">
      <c r="A25" s="213">
        <v>0</v>
      </c>
      <c r="B25" s="213">
        <v>14</v>
      </c>
      <c r="C25" s="228" t="s">
        <v>440</v>
      </c>
      <c r="D25" s="224" t="s">
        <v>441</v>
      </c>
      <c r="E25" s="224" t="s">
        <v>449</v>
      </c>
      <c r="F25" s="224" t="s">
        <v>450</v>
      </c>
      <c r="G25" s="224" t="s">
        <v>451</v>
      </c>
      <c r="H25" s="231">
        <v>13</v>
      </c>
      <c r="I25" s="226">
        <v>44897</v>
      </c>
      <c r="J25" s="226">
        <v>45381</v>
      </c>
      <c r="K25" s="218" t="s">
        <v>445</v>
      </c>
      <c r="L25" s="224" t="s">
        <v>1015</v>
      </c>
    </row>
    <row r="26" spans="1:12" ht="174" hidden="1" customHeight="1" x14ac:dyDescent="0.2">
      <c r="A26" s="213">
        <v>0</v>
      </c>
      <c r="B26" s="213">
        <v>15</v>
      </c>
      <c r="C26" s="228" t="s">
        <v>440</v>
      </c>
      <c r="D26" s="224" t="s">
        <v>441</v>
      </c>
      <c r="E26" s="224" t="s">
        <v>457</v>
      </c>
      <c r="F26" s="215" t="s">
        <v>878</v>
      </c>
      <c r="G26" s="217" t="s">
        <v>879</v>
      </c>
      <c r="H26" s="219">
        <v>1</v>
      </c>
      <c r="I26" s="226">
        <v>44897</v>
      </c>
      <c r="J26" s="226">
        <v>45382</v>
      </c>
      <c r="K26" s="227">
        <v>69</v>
      </c>
      <c r="L26" s="224" t="s">
        <v>437</v>
      </c>
    </row>
    <row r="27" spans="1:12" ht="220.5" hidden="1" customHeight="1" x14ac:dyDescent="0.2">
      <c r="A27" s="213">
        <v>0</v>
      </c>
      <c r="B27" s="213">
        <v>16</v>
      </c>
      <c r="C27" s="228" t="s">
        <v>440</v>
      </c>
      <c r="D27" s="224" t="s">
        <v>441</v>
      </c>
      <c r="E27" s="224" t="s">
        <v>449</v>
      </c>
      <c r="F27" s="224" t="s">
        <v>462</v>
      </c>
      <c r="G27" s="224" t="s">
        <v>463</v>
      </c>
      <c r="H27" s="229">
        <v>1</v>
      </c>
      <c r="I27" s="232">
        <v>44927</v>
      </c>
      <c r="J27" s="232">
        <v>45290</v>
      </c>
      <c r="K27" s="218" t="s">
        <v>464</v>
      </c>
      <c r="L27" s="224" t="s">
        <v>651</v>
      </c>
    </row>
    <row r="28" spans="1:12" ht="243" hidden="1" customHeight="1" x14ac:dyDescent="0.2">
      <c r="A28" s="34">
        <v>5</v>
      </c>
      <c r="B28" s="213">
        <v>17</v>
      </c>
      <c r="C28" s="233" t="s">
        <v>468</v>
      </c>
      <c r="D28" s="224" t="s">
        <v>441</v>
      </c>
      <c r="E28" s="224" t="s">
        <v>469</v>
      </c>
      <c r="F28" s="224" t="s">
        <v>470</v>
      </c>
      <c r="G28" s="224" t="s">
        <v>471</v>
      </c>
      <c r="H28" s="231">
        <v>5</v>
      </c>
      <c r="I28" s="226">
        <v>44897</v>
      </c>
      <c r="J28" s="226">
        <v>45381</v>
      </c>
      <c r="K28" s="227">
        <v>64</v>
      </c>
      <c r="L28" s="224" t="s">
        <v>1008</v>
      </c>
    </row>
    <row r="29" spans="1:12" ht="190.5" hidden="1" customHeight="1" x14ac:dyDescent="0.2">
      <c r="A29" s="213">
        <v>6</v>
      </c>
      <c r="B29" s="213">
        <v>18</v>
      </c>
      <c r="C29" s="234" t="s">
        <v>476</v>
      </c>
      <c r="D29" s="224" t="s">
        <v>477</v>
      </c>
      <c r="E29" s="224" t="s">
        <v>478</v>
      </c>
      <c r="F29" s="224" t="s">
        <v>424</v>
      </c>
      <c r="G29" s="224" t="s">
        <v>425</v>
      </c>
      <c r="H29" s="229">
        <v>1</v>
      </c>
      <c r="I29" s="226">
        <v>44897</v>
      </c>
      <c r="J29" s="226">
        <v>45169</v>
      </c>
      <c r="K29" s="227">
        <v>28</v>
      </c>
      <c r="L29" s="224" t="s">
        <v>1008</v>
      </c>
    </row>
    <row r="30" spans="1:12" ht="267.75" hidden="1" customHeight="1" x14ac:dyDescent="0.2">
      <c r="A30" s="34">
        <v>0</v>
      </c>
      <c r="B30" s="213">
        <v>19</v>
      </c>
      <c r="C30" s="234" t="s">
        <v>476</v>
      </c>
      <c r="D30" s="224" t="s">
        <v>479</v>
      </c>
      <c r="E30" s="224" t="s">
        <v>480</v>
      </c>
      <c r="F30" s="224" t="s">
        <v>435</v>
      </c>
      <c r="G30" s="224" t="s">
        <v>436</v>
      </c>
      <c r="H30" s="230" t="s">
        <v>481</v>
      </c>
      <c r="I30" s="226">
        <v>44927</v>
      </c>
      <c r="J30" s="226">
        <v>45291</v>
      </c>
      <c r="K30" s="218">
        <v>52</v>
      </c>
      <c r="L30" s="224" t="s">
        <v>437</v>
      </c>
    </row>
    <row r="31" spans="1:12" ht="241.5" hidden="1" customHeight="1" x14ac:dyDescent="0.2">
      <c r="A31" s="213">
        <v>0</v>
      </c>
      <c r="B31" s="213">
        <v>20</v>
      </c>
      <c r="C31" s="234" t="s">
        <v>476</v>
      </c>
      <c r="D31" s="224" t="s">
        <v>479</v>
      </c>
      <c r="E31" s="224" t="s">
        <v>483</v>
      </c>
      <c r="F31" s="224" t="s">
        <v>462</v>
      </c>
      <c r="G31" s="224" t="s">
        <v>463</v>
      </c>
      <c r="H31" s="229">
        <v>1</v>
      </c>
      <c r="I31" s="226">
        <v>44927</v>
      </c>
      <c r="J31" s="232">
        <v>45291</v>
      </c>
      <c r="K31" s="218" t="s">
        <v>464</v>
      </c>
      <c r="L31" s="224" t="s">
        <v>651</v>
      </c>
    </row>
    <row r="32" spans="1:12" ht="249" hidden="1" customHeight="1" x14ac:dyDescent="0.2">
      <c r="A32" s="244">
        <v>7</v>
      </c>
      <c r="B32" s="213">
        <v>21</v>
      </c>
      <c r="C32" s="234" t="s">
        <v>485</v>
      </c>
      <c r="D32" s="224" t="s">
        <v>486</v>
      </c>
      <c r="E32" s="224" t="s">
        <v>487</v>
      </c>
      <c r="F32" s="224" t="s">
        <v>488</v>
      </c>
      <c r="G32" s="218" t="s">
        <v>489</v>
      </c>
      <c r="H32" s="225">
        <v>1</v>
      </c>
      <c r="I32" s="226">
        <v>44897</v>
      </c>
      <c r="J32" s="226">
        <v>45381</v>
      </c>
      <c r="K32" s="357">
        <v>64</v>
      </c>
      <c r="L32" s="224" t="s">
        <v>1008</v>
      </c>
    </row>
    <row r="33" spans="1:12" ht="225" hidden="1" customHeight="1" x14ac:dyDescent="0.2">
      <c r="A33" s="371">
        <v>0</v>
      </c>
      <c r="B33" s="213">
        <v>22</v>
      </c>
      <c r="C33" s="235" t="s">
        <v>493</v>
      </c>
      <c r="D33" s="236" t="s">
        <v>486</v>
      </c>
      <c r="E33" s="236" t="s">
        <v>494</v>
      </c>
      <c r="F33" s="236" t="s">
        <v>495</v>
      </c>
      <c r="G33" s="237" t="s">
        <v>496</v>
      </c>
      <c r="H33" s="238">
        <v>2</v>
      </c>
      <c r="I33" s="239">
        <v>44897</v>
      </c>
      <c r="J33" s="239">
        <v>45381</v>
      </c>
      <c r="K33" s="358">
        <v>64</v>
      </c>
      <c r="L33" s="224" t="s">
        <v>1008</v>
      </c>
    </row>
    <row r="34" spans="1:12" ht="187.5" hidden="1" customHeight="1" x14ac:dyDescent="0.2">
      <c r="A34" s="244">
        <v>8</v>
      </c>
      <c r="B34" s="213">
        <v>23</v>
      </c>
      <c r="C34" s="233" t="s">
        <v>500</v>
      </c>
      <c r="D34" s="224" t="s">
        <v>501</v>
      </c>
      <c r="E34" s="224" t="s">
        <v>502</v>
      </c>
      <c r="F34" s="224" t="s">
        <v>503</v>
      </c>
      <c r="G34" s="218" t="s">
        <v>504</v>
      </c>
      <c r="H34" s="225">
        <v>1</v>
      </c>
      <c r="I34" s="226">
        <v>44897</v>
      </c>
      <c r="J34" s="226">
        <v>45381</v>
      </c>
      <c r="K34" s="357">
        <v>64</v>
      </c>
      <c r="L34" s="224" t="s">
        <v>1008</v>
      </c>
    </row>
    <row r="35" spans="1:12" ht="222" hidden="1" customHeight="1" x14ac:dyDescent="0.2">
      <c r="A35" s="244">
        <v>9</v>
      </c>
      <c r="B35" s="213">
        <v>24</v>
      </c>
      <c r="C35" s="233" t="s">
        <v>509</v>
      </c>
      <c r="D35" s="224" t="s">
        <v>510</v>
      </c>
      <c r="E35" s="240" t="s">
        <v>511</v>
      </c>
      <c r="F35" s="240" t="s">
        <v>512</v>
      </c>
      <c r="G35" s="224" t="s">
        <v>513</v>
      </c>
      <c r="H35" s="227">
        <v>12</v>
      </c>
      <c r="I35" s="226">
        <v>44927</v>
      </c>
      <c r="J35" s="226">
        <v>45291</v>
      </c>
      <c r="K35" s="360" t="s">
        <v>514</v>
      </c>
      <c r="L35" s="359" t="s">
        <v>1011</v>
      </c>
    </row>
    <row r="36" spans="1:12" ht="265.5" hidden="1" customHeight="1" x14ac:dyDescent="0.2">
      <c r="A36" s="244">
        <v>0</v>
      </c>
      <c r="B36" s="213">
        <v>25</v>
      </c>
      <c r="C36" s="233" t="s">
        <v>509</v>
      </c>
      <c r="D36" s="224" t="s">
        <v>510</v>
      </c>
      <c r="E36" s="224" t="s">
        <v>518</v>
      </c>
      <c r="F36" s="224" t="s">
        <v>462</v>
      </c>
      <c r="G36" s="224" t="s">
        <v>463</v>
      </c>
      <c r="H36" s="229">
        <v>1</v>
      </c>
      <c r="I36" s="226">
        <v>44927</v>
      </c>
      <c r="J36" s="232">
        <v>45290</v>
      </c>
      <c r="K36" s="227">
        <v>24</v>
      </c>
      <c r="L36" s="224" t="s">
        <v>651</v>
      </c>
    </row>
    <row r="37" spans="1:12" ht="224.25" hidden="1" customHeight="1" x14ac:dyDescent="0.2">
      <c r="A37" s="244">
        <v>10</v>
      </c>
      <c r="B37" s="213">
        <v>26</v>
      </c>
      <c r="C37" s="233" t="s">
        <v>520</v>
      </c>
      <c r="D37" s="224" t="s">
        <v>521</v>
      </c>
      <c r="E37" s="224" t="s">
        <v>522</v>
      </c>
      <c r="F37" s="224" t="s">
        <v>523</v>
      </c>
      <c r="G37" s="224" t="s">
        <v>524</v>
      </c>
      <c r="H37" s="225">
        <v>1</v>
      </c>
      <c r="I37" s="226">
        <v>44897</v>
      </c>
      <c r="J37" s="226">
        <v>45381</v>
      </c>
      <c r="K37" s="357">
        <v>64</v>
      </c>
      <c r="L37" s="224" t="s">
        <v>1008</v>
      </c>
    </row>
    <row r="38" spans="1:12" ht="228.75" hidden="1" customHeight="1" x14ac:dyDescent="0.2">
      <c r="A38" s="244">
        <v>11</v>
      </c>
      <c r="B38" s="213">
        <v>27</v>
      </c>
      <c r="C38" s="234" t="s">
        <v>529</v>
      </c>
      <c r="D38" s="224" t="s">
        <v>530</v>
      </c>
      <c r="E38" s="224" t="s">
        <v>531</v>
      </c>
      <c r="F38" s="224" t="s">
        <v>532</v>
      </c>
      <c r="G38" s="224" t="s">
        <v>533</v>
      </c>
      <c r="H38" s="225">
        <v>1</v>
      </c>
      <c r="I38" s="226">
        <v>44897</v>
      </c>
      <c r="J38" s="226">
        <v>45381</v>
      </c>
      <c r="K38" s="357">
        <v>64</v>
      </c>
      <c r="L38" s="359" t="s">
        <v>1013</v>
      </c>
    </row>
    <row r="39" spans="1:12" ht="409.5" hidden="1" customHeight="1" x14ac:dyDescent="0.2">
      <c r="A39" s="244">
        <v>0</v>
      </c>
      <c r="B39" s="213">
        <v>28</v>
      </c>
      <c r="C39" s="234" t="s">
        <v>529</v>
      </c>
      <c r="D39" s="224" t="s">
        <v>530</v>
      </c>
      <c r="E39" s="224" t="s">
        <v>531</v>
      </c>
      <c r="F39" s="224" t="s">
        <v>539</v>
      </c>
      <c r="G39" s="224" t="s">
        <v>540</v>
      </c>
      <c r="H39" s="225">
        <v>1</v>
      </c>
      <c r="I39" s="226">
        <v>44927</v>
      </c>
      <c r="J39" s="226">
        <v>45291</v>
      </c>
      <c r="K39" s="357">
        <v>48</v>
      </c>
      <c r="L39" s="359" t="s">
        <v>1010</v>
      </c>
    </row>
    <row r="40" spans="1:12" ht="242.25" hidden="1" customHeight="1" x14ac:dyDescent="0.2">
      <c r="A40" s="244">
        <v>0</v>
      </c>
      <c r="B40" s="213">
        <v>29</v>
      </c>
      <c r="C40" s="234" t="s">
        <v>529</v>
      </c>
      <c r="D40" s="224" t="s">
        <v>530</v>
      </c>
      <c r="E40" s="224" t="s">
        <v>546</v>
      </c>
      <c r="F40" s="224" t="s">
        <v>462</v>
      </c>
      <c r="G40" s="224" t="s">
        <v>463</v>
      </c>
      <c r="H40" s="229">
        <v>1</v>
      </c>
      <c r="I40" s="226">
        <v>44927</v>
      </c>
      <c r="J40" s="232">
        <v>45290</v>
      </c>
      <c r="K40" s="227">
        <v>24</v>
      </c>
      <c r="L40" s="224" t="s">
        <v>651</v>
      </c>
    </row>
    <row r="41" spans="1:12" ht="401.25" hidden="1" customHeight="1" x14ac:dyDescent="0.2">
      <c r="A41" s="244">
        <v>12</v>
      </c>
      <c r="B41" s="213">
        <v>30</v>
      </c>
      <c r="C41" s="241" t="s">
        <v>993</v>
      </c>
      <c r="D41" s="242" t="s">
        <v>548</v>
      </c>
      <c r="E41" s="224" t="s">
        <v>549</v>
      </c>
      <c r="F41" s="224" t="s">
        <v>550</v>
      </c>
      <c r="G41" s="218" t="s">
        <v>551</v>
      </c>
      <c r="H41" s="225">
        <v>1</v>
      </c>
      <c r="I41" s="226">
        <v>44927</v>
      </c>
      <c r="J41" s="226">
        <v>45291</v>
      </c>
      <c r="K41" s="360" t="s">
        <v>514</v>
      </c>
      <c r="L41" s="359" t="s">
        <v>552</v>
      </c>
    </row>
    <row r="42" spans="1:12" ht="223.5" hidden="1" customHeight="1" x14ac:dyDescent="0.2">
      <c r="A42" s="244">
        <v>0</v>
      </c>
      <c r="B42" s="213">
        <v>31</v>
      </c>
      <c r="C42" s="241" t="s">
        <v>993</v>
      </c>
      <c r="D42" s="374" t="s">
        <v>548</v>
      </c>
      <c r="E42" s="240" t="s">
        <v>549</v>
      </c>
      <c r="F42" s="224" t="s">
        <v>555</v>
      </c>
      <c r="G42" s="218" t="s">
        <v>556</v>
      </c>
      <c r="H42" s="225">
        <v>1</v>
      </c>
      <c r="I42" s="226">
        <v>44927</v>
      </c>
      <c r="J42" s="226">
        <v>45291</v>
      </c>
      <c r="K42" s="360" t="s">
        <v>514</v>
      </c>
      <c r="L42" s="224" t="s">
        <v>557</v>
      </c>
    </row>
    <row r="43" spans="1:12" ht="176.25" hidden="1" customHeight="1" x14ac:dyDescent="0.2">
      <c r="A43" s="244">
        <v>0</v>
      </c>
      <c r="B43" s="213">
        <v>32</v>
      </c>
      <c r="C43" s="241" t="s">
        <v>993</v>
      </c>
      <c r="D43" s="242" t="s">
        <v>548</v>
      </c>
      <c r="E43" s="224" t="s">
        <v>549</v>
      </c>
      <c r="F43" s="224" t="s">
        <v>561</v>
      </c>
      <c r="G43" s="218" t="s">
        <v>562</v>
      </c>
      <c r="H43" s="225">
        <v>1</v>
      </c>
      <c r="I43" s="226">
        <v>44927</v>
      </c>
      <c r="J43" s="226">
        <v>45291</v>
      </c>
      <c r="K43" s="360" t="s">
        <v>514</v>
      </c>
      <c r="L43" s="359" t="s">
        <v>563</v>
      </c>
    </row>
    <row r="44" spans="1:12" ht="248.25" hidden="1" customHeight="1" x14ac:dyDescent="0.2">
      <c r="A44" s="244">
        <v>0</v>
      </c>
      <c r="B44" s="213">
        <v>33</v>
      </c>
      <c r="C44" s="241" t="s">
        <v>993</v>
      </c>
      <c r="D44" s="374" t="s">
        <v>548</v>
      </c>
      <c r="E44" s="240" t="s">
        <v>549</v>
      </c>
      <c r="F44" s="224" t="s">
        <v>566</v>
      </c>
      <c r="G44" s="218" t="s">
        <v>556</v>
      </c>
      <c r="H44" s="225">
        <v>1</v>
      </c>
      <c r="I44" s="226">
        <v>44927</v>
      </c>
      <c r="J44" s="226">
        <v>45291</v>
      </c>
      <c r="K44" s="360" t="s">
        <v>514</v>
      </c>
      <c r="L44" s="359" t="s">
        <v>557</v>
      </c>
    </row>
    <row r="45" spans="1:12" ht="286.5" hidden="1" customHeight="1" x14ac:dyDescent="0.2">
      <c r="A45" s="213">
        <v>0</v>
      </c>
      <c r="B45" s="213">
        <v>34</v>
      </c>
      <c r="C45" s="241" t="s">
        <v>993</v>
      </c>
      <c r="D45" s="242" t="s">
        <v>548</v>
      </c>
      <c r="E45" s="224" t="s">
        <v>549</v>
      </c>
      <c r="F45" s="224" t="s">
        <v>571</v>
      </c>
      <c r="G45" s="218" t="s">
        <v>572</v>
      </c>
      <c r="H45" s="225">
        <v>1</v>
      </c>
      <c r="I45" s="226">
        <v>44927</v>
      </c>
      <c r="J45" s="226">
        <v>45291</v>
      </c>
      <c r="K45" s="360" t="s">
        <v>1042</v>
      </c>
      <c r="L45" s="359" t="s">
        <v>557</v>
      </c>
    </row>
    <row r="46" spans="1:12" ht="241.5" hidden="1" customHeight="1" x14ac:dyDescent="0.2">
      <c r="A46" s="244">
        <v>0</v>
      </c>
      <c r="B46" s="213">
        <v>35</v>
      </c>
      <c r="C46" s="241" t="s">
        <v>993</v>
      </c>
      <c r="D46" s="242" t="s">
        <v>548</v>
      </c>
      <c r="E46" s="224" t="s">
        <v>549</v>
      </c>
      <c r="F46" s="224" t="s">
        <v>576</v>
      </c>
      <c r="G46" s="218" t="s">
        <v>577</v>
      </c>
      <c r="H46" s="243">
        <v>4</v>
      </c>
      <c r="I46" s="226">
        <v>44927</v>
      </c>
      <c r="J46" s="226">
        <v>45291</v>
      </c>
      <c r="K46" s="360">
        <v>48</v>
      </c>
      <c r="L46" s="359" t="s">
        <v>557</v>
      </c>
    </row>
    <row r="47" spans="1:12" ht="291.75" hidden="1" customHeight="1" x14ac:dyDescent="0.2">
      <c r="A47" s="244">
        <v>0</v>
      </c>
      <c r="B47" s="213">
        <v>36</v>
      </c>
      <c r="C47" s="241" t="s">
        <v>993</v>
      </c>
      <c r="D47" s="374" t="s">
        <v>548</v>
      </c>
      <c r="E47" s="240" t="s">
        <v>549</v>
      </c>
      <c r="F47" s="224" t="s">
        <v>581</v>
      </c>
      <c r="G47" s="218" t="s">
        <v>95</v>
      </c>
      <c r="H47" s="225">
        <v>1</v>
      </c>
      <c r="I47" s="226">
        <v>44927</v>
      </c>
      <c r="J47" s="226">
        <v>45291</v>
      </c>
      <c r="K47" s="360" t="s">
        <v>514</v>
      </c>
      <c r="L47" s="224" t="s">
        <v>1014</v>
      </c>
    </row>
    <row r="48" spans="1:12" ht="219" hidden="1" customHeight="1" x14ac:dyDescent="0.2">
      <c r="A48" s="213">
        <v>0</v>
      </c>
      <c r="B48" s="213">
        <v>37</v>
      </c>
      <c r="C48" s="241" t="s">
        <v>993</v>
      </c>
      <c r="D48" s="374" t="s">
        <v>548</v>
      </c>
      <c r="E48" s="240" t="s">
        <v>549</v>
      </c>
      <c r="F48" s="224" t="s">
        <v>587</v>
      </c>
      <c r="G48" s="218" t="s">
        <v>588</v>
      </c>
      <c r="H48" s="225">
        <v>1</v>
      </c>
      <c r="I48" s="226">
        <v>44927</v>
      </c>
      <c r="J48" s="226">
        <v>45291</v>
      </c>
      <c r="K48" s="360" t="s">
        <v>514</v>
      </c>
      <c r="L48" s="224" t="s">
        <v>1014</v>
      </c>
    </row>
    <row r="49" spans="1:12" ht="176.25" hidden="1" customHeight="1" x14ac:dyDescent="0.2">
      <c r="A49" s="213">
        <v>0</v>
      </c>
      <c r="B49" s="213">
        <v>38</v>
      </c>
      <c r="C49" s="241" t="s">
        <v>993</v>
      </c>
      <c r="D49" s="374" t="s">
        <v>548</v>
      </c>
      <c r="E49" s="240" t="s">
        <v>549</v>
      </c>
      <c r="F49" s="224" t="s">
        <v>591</v>
      </c>
      <c r="G49" s="218" t="s">
        <v>592</v>
      </c>
      <c r="H49" s="227">
        <v>12</v>
      </c>
      <c r="I49" s="226">
        <v>44927</v>
      </c>
      <c r="J49" s="226">
        <v>45291</v>
      </c>
      <c r="K49" s="360" t="s">
        <v>514</v>
      </c>
      <c r="L49" s="224" t="s">
        <v>1014</v>
      </c>
    </row>
    <row r="50" spans="1:12" ht="193.5" hidden="1" customHeight="1" x14ac:dyDescent="0.2">
      <c r="A50" s="213">
        <v>0</v>
      </c>
      <c r="B50" s="213">
        <v>39</v>
      </c>
      <c r="C50" s="241" t="s">
        <v>993</v>
      </c>
      <c r="D50" s="242" t="s">
        <v>548</v>
      </c>
      <c r="E50" s="224" t="s">
        <v>549</v>
      </c>
      <c r="F50" s="224" t="s">
        <v>598</v>
      </c>
      <c r="G50" s="218" t="s">
        <v>599</v>
      </c>
      <c r="H50" s="227">
        <v>12</v>
      </c>
      <c r="I50" s="226">
        <v>44927</v>
      </c>
      <c r="J50" s="226">
        <v>45291</v>
      </c>
      <c r="K50" s="360">
        <v>48</v>
      </c>
      <c r="L50" s="359" t="s">
        <v>600</v>
      </c>
    </row>
    <row r="51" spans="1:12" ht="176.25" hidden="1" customHeight="1" x14ac:dyDescent="0.2">
      <c r="A51" s="213">
        <v>0</v>
      </c>
      <c r="B51" s="213">
        <v>40</v>
      </c>
      <c r="C51" s="241" t="s">
        <v>993</v>
      </c>
      <c r="D51" s="374" t="s">
        <v>548</v>
      </c>
      <c r="E51" s="240" t="s">
        <v>549</v>
      </c>
      <c r="F51" s="224" t="s">
        <v>605</v>
      </c>
      <c r="G51" s="218" t="s">
        <v>606</v>
      </c>
      <c r="H51" s="227">
        <v>2</v>
      </c>
      <c r="I51" s="226">
        <v>44897</v>
      </c>
      <c r="J51" s="226">
        <v>45291</v>
      </c>
      <c r="K51" s="360">
        <v>52</v>
      </c>
      <c r="L51" s="236" t="s">
        <v>582</v>
      </c>
    </row>
    <row r="52" spans="1:12" ht="176.25" hidden="1" customHeight="1" x14ac:dyDescent="0.2">
      <c r="A52" s="213">
        <v>0</v>
      </c>
      <c r="B52" s="213">
        <v>41</v>
      </c>
      <c r="C52" s="241" t="s">
        <v>993</v>
      </c>
      <c r="D52" s="242" t="s">
        <v>548</v>
      </c>
      <c r="E52" s="224" t="s">
        <v>549</v>
      </c>
      <c r="F52" s="224" t="s">
        <v>610</v>
      </c>
      <c r="G52" s="218" t="s">
        <v>611</v>
      </c>
      <c r="H52" s="225">
        <v>1</v>
      </c>
      <c r="I52" s="226">
        <v>44897</v>
      </c>
      <c r="J52" s="226">
        <v>45291</v>
      </c>
      <c r="K52" s="360" t="s">
        <v>612</v>
      </c>
      <c r="L52" s="224" t="s">
        <v>613</v>
      </c>
    </row>
    <row r="53" spans="1:12" ht="334.5" hidden="1" customHeight="1" x14ac:dyDescent="0.2">
      <c r="A53" s="213">
        <v>0</v>
      </c>
      <c r="B53" s="213">
        <v>42</v>
      </c>
      <c r="C53" s="241" t="s">
        <v>993</v>
      </c>
      <c r="D53" s="242" t="s">
        <v>548</v>
      </c>
      <c r="E53" s="224" t="s">
        <v>549</v>
      </c>
      <c r="F53" s="224" t="s">
        <v>617</v>
      </c>
      <c r="G53" s="218" t="s">
        <v>592</v>
      </c>
      <c r="H53" s="227">
        <v>12</v>
      </c>
      <c r="I53" s="226">
        <v>44927</v>
      </c>
      <c r="J53" s="226">
        <v>45291</v>
      </c>
      <c r="K53" s="360" t="s">
        <v>514</v>
      </c>
      <c r="L53" s="224" t="s">
        <v>557</v>
      </c>
    </row>
    <row r="54" spans="1:12" ht="279" hidden="1" customHeight="1" x14ac:dyDescent="0.2">
      <c r="A54" s="213">
        <v>0</v>
      </c>
      <c r="B54" s="213">
        <v>43</v>
      </c>
      <c r="C54" s="241" t="s">
        <v>993</v>
      </c>
      <c r="D54" s="242" t="s">
        <v>548</v>
      </c>
      <c r="E54" s="224" t="s">
        <v>549</v>
      </c>
      <c r="F54" s="224" t="s">
        <v>621</v>
      </c>
      <c r="G54" s="218" t="s">
        <v>622</v>
      </c>
      <c r="H54" s="225">
        <v>1</v>
      </c>
      <c r="I54" s="226">
        <v>44927</v>
      </c>
      <c r="J54" s="226">
        <v>45291</v>
      </c>
      <c r="K54" s="218" t="s">
        <v>514</v>
      </c>
      <c r="L54" s="224" t="s">
        <v>623</v>
      </c>
    </row>
    <row r="55" spans="1:12" ht="249.75" hidden="1" customHeight="1" x14ac:dyDescent="0.2">
      <c r="A55" s="213">
        <v>13</v>
      </c>
      <c r="B55" s="213">
        <v>44</v>
      </c>
      <c r="C55" s="245" t="s">
        <v>994</v>
      </c>
      <c r="D55" s="242" t="s">
        <v>626</v>
      </c>
      <c r="E55" s="224" t="s">
        <v>487</v>
      </c>
      <c r="F55" s="224" t="s">
        <v>488</v>
      </c>
      <c r="G55" s="218" t="s">
        <v>489</v>
      </c>
      <c r="H55" s="225">
        <v>1</v>
      </c>
      <c r="I55" s="226">
        <v>44897</v>
      </c>
      <c r="J55" s="226">
        <v>45381</v>
      </c>
      <c r="K55" s="357">
        <v>64</v>
      </c>
      <c r="L55" s="224" t="s">
        <v>1008</v>
      </c>
    </row>
    <row r="56" spans="1:12" ht="256.5" hidden="1" customHeight="1" x14ac:dyDescent="0.2">
      <c r="A56" s="213">
        <v>0</v>
      </c>
      <c r="B56" s="213">
        <v>45</v>
      </c>
      <c r="C56" s="245" t="s">
        <v>992</v>
      </c>
      <c r="D56" s="242" t="s">
        <v>626</v>
      </c>
      <c r="E56" s="224" t="s">
        <v>494</v>
      </c>
      <c r="F56" s="224" t="s">
        <v>495</v>
      </c>
      <c r="G56" s="218" t="s">
        <v>496</v>
      </c>
      <c r="H56" s="227">
        <v>1</v>
      </c>
      <c r="I56" s="226">
        <v>44897</v>
      </c>
      <c r="J56" s="226">
        <v>45381</v>
      </c>
      <c r="K56" s="357">
        <v>64</v>
      </c>
      <c r="L56" s="224" t="s">
        <v>1008</v>
      </c>
    </row>
    <row r="57" spans="1:12" ht="192" hidden="1" customHeight="1" x14ac:dyDescent="0.2">
      <c r="A57" s="213">
        <v>14</v>
      </c>
      <c r="B57" s="213">
        <v>46</v>
      </c>
      <c r="C57" s="246" t="s">
        <v>995</v>
      </c>
      <c r="D57" s="374" t="s">
        <v>630</v>
      </c>
      <c r="E57" s="224" t="s">
        <v>631</v>
      </c>
      <c r="F57" s="224" t="s">
        <v>632</v>
      </c>
      <c r="G57" s="218" t="s">
        <v>633</v>
      </c>
      <c r="H57" s="247">
        <v>1</v>
      </c>
      <c r="I57" s="226">
        <v>44927</v>
      </c>
      <c r="J57" s="226">
        <v>45657</v>
      </c>
      <c r="K57" s="227">
        <v>104</v>
      </c>
      <c r="L57" s="361" t="s">
        <v>634</v>
      </c>
    </row>
    <row r="58" spans="1:12" ht="208.5" hidden="1" customHeight="1" x14ac:dyDescent="0.2">
      <c r="A58" s="213">
        <v>0</v>
      </c>
      <c r="B58" s="213">
        <v>47</v>
      </c>
      <c r="C58" s="246" t="s">
        <v>995</v>
      </c>
      <c r="D58" s="242" t="s">
        <v>630</v>
      </c>
      <c r="E58" s="224" t="s">
        <v>631</v>
      </c>
      <c r="F58" s="224" t="s">
        <v>639</v>
      </c>
      <c r="G58" s="218" t="s">
        <v>640</v>
      </c>
      <c r="H58" s="247">
        <v>1</v>
      </c>
      <c r="I58" s="226">
        <v>44927</v>
      </c>
      <c r="J58" s="226">
        <v>45657</v>
      </c>
      <c r="K58" s="218">
        <v>104</v>
      </c>
      <c r="L58" s="361" t="s">
        <v>634</v>
      </c>
    </row>
    <row r="59" spans="1:12" ht="183" hidden="1" customHeight="1" x14ac:dyDescent="0.2">
      <c r="A59" s="213">
        <v>0</v>
      </c>
      <c r="B59" s="213">
        <v>48</v>
      </c>
      <c r="C59" s="246" t="s">
        <v>995</v>
      </c>
      <c r="D59" s="242" t="s">
        <v>630</v>
      </c>
      <c r="E59" s="224" t="s">
        <v>631</v>
      </c>
      <c r="F59" s="224" t="s">
        <v>643</v>
      </c>
      <c r="G59" s="218" t="s">
        <v>640</v>
      </c>
      <c r="H59" s="218">
        <v>1</v>
      </c>
      <c r="I59" s="226">
        <v>44927</v>
      </c>
      <c r="J59" s="226">
        <v>45657</v>
      </c>
      <c r="K59" s="218">
        <v>102</v>
      </c>
      <c r="L59" s="224" t="s">
        <v>1008</v>
      </c>
    </row>
    <row r="60" spans="1:12" ht="304.5" hidden="1" customHeight="1" x14ac:dyDescent="0.2">
      <c r="A60" s="213">
        <v>15</v>
      </c>
      <c r="B60" s="213">
        <v>49</v>
      </c>
      <c r="C60" s="248" t="s">
        <v>653</v>
      </c>
      <c r="D60" s="242" t="s">
        <v>654</v>
      </c>
      <c r="E60" s="242" t="s">
        <v>655</v>
      </c>
      <c r="F60" s="224" t="s">
        <v>656</v>
      </c>
      <c r="G60" s="218" t="s">
        <v>657</v>
      </c>
      <c r="H60" s="218">
        <v>1</v>
      </c>
      <c r="I60" s="226">
        <v>45160</v>
      </c>
      <c r="J60" s="232">
        <v>45443</v>
      </c>
      <c r="K60" s="218">
        <v>92</v>
      </c>
      <c r="L60" s="368" t="s">
        <v>658</v>
      </c>
    </row>
    <row r="61" spans="1:12" ht="188.25" hidden="1" customHeight="1" x14ac:dyDescent="0.2">
      <c r="A61" s="213">
        <v>0</v>
      </c>
      <c r="B61" s="213">
        <v>50</v>
      </c>
      <c r="C61" s="248" t="s">
        <v>653</v>
      </c>
      <c r="D61" s="242" t="s">
        <v>654</v>
      </c>
      <c r="E61" s="242" t="s">
        <v>655</v>
      </c>
      <c r="F61" s="224" t="s">
        <v>659</v>
      </c>
      <c r="G61" s="218" t="s">
        <v>660</v>
      </c>
      <c r="H61" s="218">
        <v>1</v>
      </c>
      <c r="I61" s="226">
        <v>45209</v>
      </c>
      <c r="J61" s="232">
        <v>45443</v>
      </c>
      <c r="K61" s="218">
        <v>33</v>
      </c>
      <c r="L61" s="368" t="s">
        <v>658</v>
      </c>
    </row>
    <row r="62" spans="1:12" ht="176.25" hidden="1" customHeight="1" x14ac:dyDescent="0.2">
      <c r="A62" s="213">
        <v>0</v>
      </c>
      <c r="B62" s="213">
        <v>51</v>
      </c>
      <c r="C62" s="248" t="s">
        <v>653</v>
      </c>
      <c r="D62" s="242" t="s">
        <v>654</v>
      </c>
      <c r="E62" s="242" t="s">
        <v>655</v>
      </c>
      <c r="F62" s="242" t="s">
        <v>661</v>
      </c>
      <c r="G62" s="218" t="s">
        <v>662</v>
      </c>
      <c r="H62" s="218">
        <v>1</v>
      </c>
      <c r="I62" s="226">
        <v>45182</v>
      </c>
      <c r="J62" s="232">
        <v>45189</v>
      </c>
      <c r="K62" s="360">
        <v>1</v>
      </c>
      <c r="L62" s="368" t="s">
        <v>658</v>
      </c>
    </row>
    <row r="63" spans="1:12" ht="172.5" hidden="1" customHeight="1" x14ac:dyDescent="0.2">
      <c r="A63" s="213">
        <v>0</v>
      </c>
      <c r="B63" s="213">
        <v>52</v>
      </c>
      <c r="C63" s="248" t="s">
        <v>653</v>
      </c>
      <c r="D63" s="242" t="s">
        <v>654</v>
      </c>
      <c r="E63" s="242" t="s">
        <v>655</v>
      </c>
      <c r="F63" s="224" t="s">
        <v>663</v>
      </c>
      <c r="G63" s="218" t="s">
        <v>664</v>
      </c>
      <c r="H63" s="218">
        <v>2</v>
      </c>
      <c r="I63" s="226">
        <v>45152</v>
      </c>
      <c r="J63" s="232">
        <v>45250</v>
      </c>
      <c r="K63" s="218">
        <v>14</v>
      </c>
      <c r="L63" s="368" t="s">
        <v>623</v>
      </c>
    </row>
    <row r="64" spans="1:12" ht="189.75" hidden="1" customHeight="1" x14ac:dyDescent="0.2">
      <c r="A64" s="213">
        <v>0</v>
      </c>
      <c r="B64" s="213">
        <v>53</v>
      </c>
      <c r="C64" s="248" t="s">
        <v>653</v>
      </c>
      <c r="D64" s="242" t="s">
        <v>654</v>
      </c>
      <c r="E64" s="242" t="s">
        <v>665</v>
      </c>
      <c r="F64" s="224" t="s">
        <v>666</v>
      </c>
      <c r="G64" s="218" t="s">
        <v>667</v>
      </c>
      <c r="H64" s="247">
        <v>1</v>
      </c>
      <c r="I64" s="226">
        <v>45170</v>
      </c>
      <c r="J64" s="232">
        <v>45657</v>
      </c>
      <c r="K64" s="218">
        <v>70</v>
      </c>
      <c r="L64" s="362" t="s">
        <v>623</v>
      </c>
    </row>
    <row r="65" spans="1:12" ht="183" hidden="1" customHeight="1" x14ac:dyDescent="0.2">
      <c r="A65" s="213">
        <v>0</v>
      </c>
      <c r="B65" s="213">
        <v>54</v>
      </c>
      <c r="C65" s="248" t="s">
        <v>653</v>
      </c>
      <c r="D65" s="242" t="s">
        <v>668</v>
      </c>
      <c r="E65" s="224" t="s">
        <v>665</v>
      </c>
      <c r="F65" s="224" t="s">
        <v>669</v>
      </c>
      <c r="G65" s="218" t="s">
        <v>670</v>
      </c>
      <c r="H65" s="218">
        <v>1</v>
      </c>
      <c r="I65" s="226">
        <v>45278</v>
      </c>
      <c r="J65" s="232">
        <v>45657</v>
      </c>
      <c r="K65" s="218">
        <v>54</v>
      </c>
      <c r="L65" s="363" t="s">
        <v>623</v>
      </c>
    </row>
    <row r="66" spans="1:12" ht="198.75" hidden="1" customHeight="1" x14ac:dyDescent="0.2">
      <c r="A66" s="213">
        <v>0</v>
      </c>
      <c r="B66" s="213">
        <v>55</v>
      </c>
      <c r="C66" s="248" t="s">
        <v>653</v>
      </c>
      <c r="D66" s="242" t="s">
        <v>668</v>
      </c>
      <c r="E66" s="224" t="s">
        <v>665</v>
      </c>
      <c r="F66" s="224" t="s">
        <v>671</v>
      </c>
      <c r="G66" s="218" t="s">
        <v>104</v>
      </c>
      <c r="H66" s="247">
        <v>1</v>
      </c>
      <c r="I66" s="226">
        <v>45161</v>
      </c>
      <c r="J66" s="232">
        <v>45657</v>
      </c>
      <c r="K66" s="218">
        <v>71</v>
      </c>
      <c r="L66" s="224" t="s">
        <v>651</v>
      </c>
    </row>
    <row r="67" spans="1:12" ht="273.75" hidden="1" customHeight="1" x14ac:dyDescent="0.2">
      <c r="A67" s="213">
        <v>16</v>
      </c>
      <c r="B67" s="213">
        <v>56</v>
      </c>
      <c r="C67" s="249" t="s">
        <v>1016</v>
      </c>
      <c r="D67" s="242" t="s">
        <v>672</v>
      </c>
      <c r="E67" s="224" t="s">
        <v>673</v>
      </c>
      <c r="F67" s="224" t="s">
        <v>674</v>
      </c>
      <c r="G67" s="218" t="s">
        <v>675</v>
      </c>
      <c r="H67" s="218">
        <v>1</v>
      </c>
      <c r="I67" s="226">
        <v>45210</v>
      </c>
      <c r="J67" s="232">
        <v>45473</v>
      </c>
      <c r="K67" s="360">
        <v>38</v>
      </c>
      <c r="L67" s="364" t="s">
        <v>676</v>
      </c>
    </row>
    <row r="68" spans="1:12" ht="247.5" hidden="1" customHeight="1" x14ac:dyDescent="0.2">
      <c r="A68" s="213">
        <v>0</v>
      </c>
      <c r="B68" s="213">
        <v>57</v>
      </c>
      <c r="C68" s="249" t="s">
        <v>1016</v>
      </c>
      <c r="D68" s="242" t="s">
        <v>672</v>
      </c>
      <c r="E68" s="224" t="s">
        <v>673</v>
      </c>
      <c r="F68" s="224" t="s">
        <v>677</v>
      </c>
      <c r="G68" s="218" t="s">
        <v>678</v>
      </c>
      <c r="H68" s="218">
        <v>1</v>
      </c>
      <c r="I68" s="226">
        <v>45210</v>
      </c>
      <c r="J68" s="232">
        <v>45657</v>
      </c>
      <c r="K68" s="218">
        <v>64</v>
      </c>
      <c r="L68" s="364" t="s">
        <v>623</v>
      </c>
    </row>
    <row r="69" spans="1:12" ht="279" hidden="1" customHeight="1" x14ac:dyDescent="0.2">
      <c r="A69" s="213">
        <v>0</v>
      </c>
      <c r="B69" s="213">
        <v>58</v>
      </c>
      <c r="C69" s="249" t="s">
        <v>1016</v>
      </c>
      <c r="D69" s="375" t="s">
        <v>672</v>
      </c>
      <c r="E69" s="236" t="s">
        <v>673</v>
      </c>
      <c r="F69" s="236" t="s">
        <v>679</v>
      </c>
      <c r="G69" s="237" t="s">
        <v>680</v>
      </c>
      <c r="H69" s="218">
        <v>1</v>
      </c>
      <c r="I69" s="239">
        <v>45210</v>
      </c>
      <c r="J69" s="232">
        <v>45657</v>
      </c>
      <c r="K69" s="237">
        <v>64</v>
      </c>
      <c r="L69" s="364" t="s">
        <v>623</v>
      </c>
    </row>
    <row r="70" spans="1:12" ht="204" hidden="1" customHeight="1" x14ac:dyDescent="0.2">
      <c r="A70" s="213">
        <v>0</v>
      </c>
      <c r="B70" s="213">
        <v>59</v>
      </c>
      <c r="C70" s="249" t="s">
        <v>1022</v>
      </c>
      <c r="D70" s="242" t="s">
        <v>681</v>
      </c>
      <c r="E70" s="224" t="s">
        <v>673</v>
      </c>
      <c r="F70" s="224" t="s">
        <v>682</v>
      </c>
      <c r="G70" s="218" t="s">
        <v>683</v>
      </c>
      <c r="H70" s="218">
        <v>1</v>
      </c>
      <c r="I70" s="226">
        <v>45210</v>
      </c>
      <c r="J70" s="232">
        <v>45473</v>
      </c>
      <c r="K70" s="360">
        <v>38</v>
      </c>
      <c r="L70" s="224" t="s">
        <v>1008</v>
      </c>
    </row>
    <row r="71" spans="1:12" ht="214.5" hidden="1" customHeight="1" x14ac:dyDescent="0.2">
      <c r="A71" s="213">
        <v>0</v>
      </c>
      <c r="B71" s="213">
        <v>60</v>
      </c>
      <c r="C71" s="249" t="s">
        <v>1016</v>
      </c>
      <c r="D71" s="242" t="s">
        <v>681</v>
      </c>
      <c r="E71" s="224" t="s">
        <v>684</v>
      </c>
      <c r="F71" s="224" t="s">
        <v>685</v>
      </c>
      <c r="G71" s="218" t="s">
        <v>104</v>
      </c>
      <c r="H71" s="247">
        <v>1</v>
      </c>
      <c r="I71" s="226">
        <v>45210</v>
      </c>
      <c r="J71" s="369">
        <v>45656</v>
      </c>
      <c r="K71" s="370">
        <v>64</v>
      </c>
      <c r="L71" s="224" t="s">
        <v>651</v>
      </c>
    </row>
    <row r="72" spans="1:12" ht="239.25" hidden="1" customHeight="1" x14ac:dyDescent="0.2">
      <c r="A72" s="213">
        <v>17</v>
      </c>
      <c r="B72" s="213">
        <v>61</v>
      </c>
      <c r="C72" s="249" t="s">
        <v>1017</v>
      </c>
      <c r="D72" s="242" t="s">
        <v>686</v>
      </c>
      <c r="E72" s="224" t="s">
        <v>687</v>
      </c>
      <c r="F72" s="224" t="s">
        <v>688</v>
      </c>
      <c r="G72" s="218" t="s">
        <v>689</v>
      </c>
      <c r="H72" s="218">
        <v>1</v>
      </c>
      <c r="I72" s="226">
        <v>45210</v>
      </c>
      <c r="J72" s="232">
        <v>45657</v>
      </c>
      <c r="K72" s="218">
        <v>64</v>
      </c>
      <c r="L72" s="364" t="s">
        <v>623</v>
      </c>
    </row>
    <row r="73" spans="1:12" ht="207" hidden="1" customHeight="1" x14ac:dyDescent="0.2">
      <c r="A73" s="213">
        <v>0</v>
      </c>
      <c r="B73" s="213">
        <v>62</v>
      </c>
      <c r="C73" s="249" t="s">
        <v>1017</v>
      </c>
      <c r="D73" s="242" t="s">
        <v>690</v>
      </c>
      <c r="E73" s="224" t="s">
        <v>691</v>
      </c>
      <c r="F73" s="224" t="s">
        <v>692</v>
      </c>
      <c r="G73" s="218" t="s">
        <v>693</v>
      </c>
      <c r="H73" s="218">
        <v>1</v>
      </c>
      <c r="I73" s="226">
        <v>45210</v>
      </c>
      <c r="J73" s="232">
        <v>45473</v>
      </c>
      <c r="K73" s="218">
        <v>38</v>
      </c>
      <c r="L73" s="224" t="s">
        <v>1008</v>
      </c>
    </row>
    <row r="74" spans="1:12" ht="211.5" hidden="1" customHeight="1" x14ac:dyDescent="0.2">
      <c r="A74" s="213">
        <v>0</v>
      </c>
      <c r="B74" s="213">
        <v>63</v>
      </c>
      <c r="C74" s="249" t="s">
        <v>1017</v>
      </c>
      <c r="D74" s="242" t="s">
        <v>690</v>
      </c>
      <c r="E74" s="224" t="s">
        <v>694</v>
      </c>
      <c r="F74" s="224" t="s">
        <v>695</v>
      </c>
      <c r="G74" s="218" t="s">
        <v>696</v>
      </c>
      <c r="H74" s="218">
        <v>1</v>
      </c>
      <c r="I74" s="226">
        <v>45210</v>
      </c>
      <c r="J74" s="232">
        <v>45473</v>
      </c>
      <c r="K74" s="360">
        <v>38</v>
      </c>
      <c r="L74" s="224" t="s">
        <v>1008</v>
      </c>
    </row>
    <row r="75" spans="1:12" ht="205.5" hidden="1" customHeight="1" x14ac:dyDescent="0.2">
      <c r="A75" s="34">
        <v>0</v>
      </c>
      <c r="B75" s="213">
        <v>64</v>
      </c>
      <c r="C75" s="249" t="s">
        <v>1017</v>
      </c>
      <c r="D75" s="242" t="s">
        <v>690</v>
      </c>
      <c r="E75" s="224" t="s">
        <v>684</v>
      </c>
      <c r="F75" s="224" t="s">
        <v>697</v>
      </c>
      <c r="G75" s="218" t="s">
        <v>104</v>
      </c>
      <c r="H75" s="247">
        <v>1</v>
      </c>
      <c r="I75" s="226">
        <v>45210</v>
      </c>
      <c r="J75" s="369">
        <v>45656</v>
      </c>
      <c r="K75" s="370">
        <v>64</v>
      </c>
      <c r="L75" s="224" t="s">
        <v>651</v>
      </c>
    </row>
    <row r="76" spans="1:12" ht="218.25" hidden="1" customHeight="1" x14ac:dyDescent="0.2">
      <c r="A76" s="213">
        <v>18</v>
      </c>
      <c r="B76" s="213">
        <v>65</v>
      </c>
      <c r="C76" s="249" t="s">
        <v>1019</v>
      </c>
      <c r="D76" s="242" t="s">
        <v>686</v>
      </c>
      <c r="E76" s="224" t="s">
        <v>698</v>
      </c>
      <c r="F76" s="224" t="s">
        <v>699</v>
      </c>
      <c r="G76" s="218" t="s">
        <v>700</v>
      </c>
      <c r="H76" s="218">
        <v>1</v>
      </c>
      <c r="I76" s="226">
        <v>45210</v>
      </c>
      <c r="J76" s="232">
        <v>45291</v>
      </c>
      <c r="K76" s="360">
        <v>12</v>
      </c>
      <c r="L76" s="364" t="s">
        <v>623</v>
      </c>
    </row>
    <row r="77" spans="1:12" ht="176.25" hidden="1" customHeight="1" x14ac:dyDescent="0.2">
      <c r="A77" s="213">
        <v>0</v>
      </c>
      <c r="B77" s="213">
        <v>66</v>
      </c>
      <c r="C77" s="249" t="s">
        <v>1019</v>
      </c>
      <c r="D77" s="242" t="s">
        <v>701</v>
      </c>
      <c r="E77" s="224" t="s">
        <v>702</v>
      </c>
      <c r="F77" s="224" t="s">
        <v>703</v>
      </c>
      <c r="G77" s="218" t="s">
        <v>704</v>
      </c>
      <c r="H77" s="218">
        <v>1</v>
      </c>
      <c r="I77" s="226">
        <v>45210</v>
      </c>
      <c r="J77" s="232">
        <v>45291</v>
      </c>
      <c r="K77" s="360">
        <v>12</v>
      </c>
      <c r="L77" s="224" t="s">
        <v>1008</v>
      </c>
    </row>
    <row r="78" spans="1:12" ht="255.75" hidden="1" customHeight="1" x14ac:dyDescent="0.2">
      <c r="A78" s="213">
        <v>0</v>
      </c>
      <c r="B78" s="213">
        <v>67</v>
      </c>
      <c r="C78" s="249" t="s">
        <v>1019</v>
      </c>
      <c r="D78" s="242" t="s">
        <v>701</v>
      </c>
      <c r="E78" s="224" t="s">
        <v>705</v>
      </c>
      <c r="F78" s="224" t="s">
        <v>706</v>
      </c>
      <c r="G78" s="218" t="s">
        <v>707</v>
      </c>
      <c r="H78" s="218">
        <v>1</v>
      </c>
      <c r="I78" s="226">
        <v>45210</v>
      </c>
      <c r="J78" s="232">
        <v>45657</v>
      </c>
      <c r="K78" s="218">
        <v>64</v>
      </c>
      <c r="L78" s="364" t="s">
        <v>623</v>
      </c>
    </row>
    <row r="79" spans="1:12" ht="196.5" hidden="1" customHeight="1" x14ac:dyDescent="0.2">
      <c r="A79" s="34">
        <v>0</v>
      </c>
      <c r="B79" s="213">
        <v>68</v>
      </c>
      <c r="C79" s="249" t="s">
        <v>1019</v>
      </c>
      <c r="D79" s="242" t="s">
        <v>701</v>
      </c>
      <c r="E79" s="224" t="s">
        <v>684</v>
      </c>
      <c r="F79" s="224" t="s">
        <v>697</v>
      </c>
      <c r="G79" s="218" t="s">
        <v>104</v>
      </c>
      <c r="H79" s="247">
        <v>1</v>
      </c>
      <c r="I79" s="226">
        <v>45210</v>
      </c>
      <c r="J79" s="369">
        <v>45656</v>
      </c>
      <c r="K79" s="370">
        <v>64</v>
      </c>
      <c r="L79" s="224" t="s">
        <v>651</v>
      </c>
    </row>
    <row r="80" spans="1:12" ht="90" hidden="1" x14ac:dyDescent="0.2">
      <c r="A80" s="213">
        <v>19</v>
      </c>
      <c r="B80" s="213">
        <v>69</v>
      </c>
      <c r="C80" s="249" t="s">
        <v>1020</v>
      </c>
      <c r="D80" s="242" t="s">
        <v>708</v>
      </c>
      <c r="E80" s="224" t="s">
        <v>687</v>
      </c>
      <c r="F80" s="224" t="s">
        <v>688</v>
      </c>
      <c r="G80" s="218" t="s">
        <v>689</v>
      </c>
      <c r="H80" s="218">
        <v>1</v>
      </c>
      <c r="I80" s="226">
        <v>45210</v>
      </c>
      <c r="J80" s="232">
        <v>45657</v>
      </c>
      <c r="K80" s="218">
        <v>64</v>
      </c>
      <c r="L80" s="364" t="s">
        <v>623</v>
      </c>
    </row>
    <row r="81" spans="1:12" ht="202.5" hidden="1" customHeight="1" x14ac:dyDescent="0.2">
      <c r="A81" s="213">
        <v>0</v>
      </c>
      <c r="B81" s="213">
        <v>70</v>
      </c>
      <c r="C81" s="249" t="s">
        <v>1020</v>
      </c>
      <c r="D81" s="242" t="s">
        <v>709</v>
      </c>
      <c r="E81" s="224" t="s">
        <v>684</v>
      </c>
      <c r="F81" s="224" t="s">
        <v>697</v>
      </c>
      <c r="G81" s="218" t="s">
        <v>104</v>
      </c>
      <c r="H81" s="247">
        <v>1</v>
      </c>
      <c r="I81" s="226">
        <v>45210</v>
      </c>
      <c r="J81" s="369">
        <v>45656</v>
      </c>
      <c r="K81" s="370">
        <v>64</v>
      </c>
      <c r="L81" s="224" t="s">
        <v>651</v>
      </c>
    </row>
    <row r="82" spans="1:12" ht="271.5" hidden="1" customHeight="1" x14ac:dyDescent="0.2">
      <c r="A82" s="213">
        <v>20</v>
      </c>
      <c r="B82" s="213">
        <v>71</v>
      </c>
      <c r="C82" s="249" t="s">
        <v>1021</v>
      </c>
      <c r="D82" s="242" t="s">
        <v>710</v>
      </c>
      <c r="E82" s="224" t="s">
        <v>711</v>
      </c>
      <c r="F82" s="224" t="s">
        <v>712</v>
      </c>
      <c r="G82" s="218" t="s">
        <v>713</v>
      </c>
      <c r="H82" s="218">
        <v>1</v>
      </c>
      <c r="I82" s="226">
        <v>45210</v>
      </c>
      <c r="J82" s="232">
        <v>45657</v>
      </c>
      <c r="K82" s="218">
        <v>64</v>
      </c>
      <c r="L82" s="364" t="s">
        <v>623</v>
      </c>
    </row>
    <row r="83" spans="1:12" ht="204" hidden="1" customHeight="1" x14ac:dyDescent="0.2">
      <c r="A83" s="34">
        <v>0</v>
      </c>
      <c r="B83" s="213">
        <v>72</v>
      </c>
      <c r="C83" s="249" t="s">
        <v>1021</v>
      </c>
      <c r="D83" s="242" t="s">
        <v>714</v>
      </c>
      <c r="E83" s="224" t="s">
        <v>705</v>
      </c>
      <c r="F83" s="224" t="s">
        <v>706</v>
      </c>
      <c r="G83" s="218" t="s">
        <v>707</v>
      </c>
      <c r="H83" s="218">
        <v>1</v>
      </c>
      <c r="I83" s="226">
        <v>45210</v>
      </c>
      <c r="J83" s="232">
        <v>45657</v>
      </c>
      <c r="K83" s="218">
        <v>64</v>
      </c>
      <c r="L83" s="364" t="s">
        <v>623</v>
      </c>
    </row>
    <row r="84" spans="1:12" ht="215.25" hidden="1" customHeight="1" x14ac:dyDescent="0.2">
      <c r="A84" s="213">
        <v>0</v>
      </c>
      <c r="B84" s="213">
        <v>73</v>
      </c>
      <c r="C84" s="249" t="s">
        <v>1021</v>
      </c>
      <c r="D84" s="242" t="s">
        <v>715</v>
      </c>
      <c r="E84" s="224" t="s">
        <v>694</v>
      </c>
      <c r="F84" s="224" t="s">
        <v>695</v>
      </c>
      <c r="G84" s="218" t="s">
        <v>696</v>
      </c>
      <c r="H84" s="218">
        <v>1</v>
      </c>
      <c r="I84" s="226">
        <v>45210</v>
      </c>
      <c r="J84" s="232">
        <v>45473</v>
      </c>
      <c r="K84" s="360">
        <v>38</v>
      </c>
      <c r="L84" s="224" t="s">
        <v>1008</v>
      </c>
    </row>
    <row r="85" spans="1:12" ht="204" customHeight="1" x14ac:dyDescent="0.2">
      <c r="A85" s="34">
        <v>21</v>
      </c>
      <c r="B85" s="213">
        <v>74</v>
      </c>
      <c r="C85" s="68" t="s">
        <v>1018</v>
      </c>
      <c r="D85" s="242" t="s">
        <v>716</v>
      </c>
      <c r="E85" s="224" t="s">
        <v>717</v>
      </c>
      <c r="F85" s="224" t="s">
        <v>718</v>
      </c>
      <c r="G85" s="218" t="s">
        <v>719</v>
      </c>
      <c r="H85" s="218">
        <v>1</v>
      </c>
      <c r="I85" s="226">
        <v>45210</v>
      </c>
      <c r="J85" s="232">
        <v>45473</v>
      </c>
      <c r="K85" s="218">
        <v>38</v>
      </c>
      <c r="L85" s="364" t="s">
        <v>720</v>
      </c>
    </row>
    <row r="86" spans="1:12" ht="176.25" customHeight="1" x14ac:dyDescent="0.2">
      <c r="A86" s="213">
        <v>0</v>
      </c>
      <c r="B86" s="213">
        <v>75</v>
      </c>
      <c r="C86" s="68" t="s">
        <v>1018</v>
      </c>
      <c r="D86" s="242" t="s">
        <v>721</v>
      </c>
      <c r="E86" s="224" t="s">
        <v>702</v>
      </c>
      <c r="F86" s="224" t="s">
        <v>722</v>
      </c>
      <c r="G86" s="218" t="s">
        <v>723</v>
      </c>
      <c r="H86" s="218">
        <v>1</v>
      </c>
      <c r="I86" s="226">
        <v>45210</v>
      </c>
      <c r="J86" s="232">
        <v>45291</v>
      </c>
      <c r="K86" s="360">
        <v>12</v>
      </c>
      <c r="L86" s="224" t="s">
        <v>1008</v>
      </c>
    </row>
    <row r="87" spans="1:12" ht="180" customHeight="1" thickBot="1" x14ac:dyDescent="0.25">
      <c r="A87" s="213">
        <v>0</v>
      </c>
      <c r="B87" s="213">
        <v>76</v>
      </c>
      <c r="C87" s="68" t="s">
        <v>1018</v>
      </c>
      <c r="D87" s="242" t="s">
        <v>721</v>
      </c>
      <c r="E87" s="224" t="s">
        <v>684</v>
      </c>
      <c r="F87" s="224" t="s">
        <v>697</v>
      </c>
      <c r="G87" s="218" t="s">
        <v>104</v>
      </c>
      <c r="H87" s="247">
        <v>1</v>
      </c>
      <c r="I87" s="226">
        <v>45210</v>
      </c>
      <c r="J87" s="369">
        <v>45656</v>
      </c>
      <c r="K87" s="370">
        <v>64</v>
      </c>
      <c r="L87" s="224" t="s">
        <v>651</v>
      </c>
    </row>
    <row r="88" spans="1:12" ht="164.25" hidden="1" customHeight="1" thickBot="1" x14ac:dyDescent="0.25">
      <c r="A88" s="213">
        <v>22</v>
      </c>
      <c r="B88" s="213">
        <v>77</v>
      </c>
      <c r="C88" s="340" t="s">
        <v>1023</v>
      </c>
      <c r="D88" s="341" t="s">
        <v>885</v>
      </c>
      <c r="E88" s="341" t="s">
        <v>886</v>
      </c>
      <c r="F88" s="341" t="s">
        <v>887</v>
      </c>
      <c r="G88" s="341" t="s">
        <v>888</v>
      </c>
      <c r="H88" s="342">
        <v>2</v>
      </c>
      <c r="I88" s="226">
        <v>45280</v>
      </c>
      <c r="J88" s="367">
        <v>45412</v>
      </c>
      <c r="K88" s="360">
        <v>18</v>
      </c>
      <c r="L88" s="224" t="s">
        <v>1008</v>
      </c>
    </row>
    <row r="89" spans="1:12" ht="90.75" hidden="1" thickBot="1" x14ac:dyDescent="0.25">
      <c r="A89" s="213">
        <v>0</v>
      </c>
      <c r="B89" s="213">
        <v>78</v>
      </c>
      <c r="C89" s="340" t="s">
        <v>996</v>
      </c>
      <c r="D89" s="341" t="s">
        <v>885</v>
      </c>
      <c r="E89" s="341" t="s">
        <v>886</v>
      </c>
      <c r="F89" s="341" t="s">
        <v>889</v>
      </c>
      <c r="G89" s="341" t="s">
        <v>890</v>
      </c>
      <c r="H89" s="344">
        <v>1</v>
      </c>
      <c r="I89" s="226">
        <v>45280</v>
      </c>
      <c r="J89" s="367">
        <v>45657</v>
      </c>
      <c r="K89" s="360">
        <v>54</v>
      </c>
      <c r="L89" s="224" t="s">
        <v>651</v>
      </c>
    </row>
    <row r="90" spans="1:12" ht="144.75" customHeight="1" thickBot="1" x14ac:dyDescent="0.25">
      <c r="A90" s="213">
        <v>23</v>
      </c>
      <c r="B90" s="213">
        <v>79</v>
      </c>
      <c r="C90" s="340" t="s">
        <v>1024</v>
      </c>
      <c r="D90" s="341" t="s">
        <v>892</v>
      </c>
      <c r="E90" s="341" t="s">
        <v>893</v>
      </c>
      <c r="F90" s="341" t="s">
        <v>894</v>
      </c>
      <c r="G90" s="341" t="s">
        <v>895</v>
      </c>
      <c r="H90" s="342">
        <v>2</v>
      </c>
      <c r="I90" s="226">
        <v>45280</v>
      </c>
      <c r="J90" s="367">
        <v>45412</v>
      </c>
      <c r="K90" s="360">
        <v>18</v>
      </c>
      <c r="L90" s="359" t="s">
        <v>1013</v>
      </c>
    </row>
    <row r="91" spans="1:12" ht="196.5" customHeight="1" x14ac:dyDescent="0.2">
      <c r="A91" s="213">
        <v>0</v>
      </c>
      <c r="B91" s="213">
        <v>80</v>
      </c>
      <c r="C91" s="340" t="s">
        <v>891</v>
      </c>
      <c r="D91" s="341" t="s">
        <v>892</v>
      </c>
      <c r="E91" s="341" t="s">
        <v>896</v>
      </c>
      <c r="F91" s="341" t="s">
        <v>897</v>
      </c>
      <c r="G91" s="341" t="s">
        <v>898</v>
      </c>
      <c r="H91" s="345">
        <v>1</v>
      </c>
      <c r="I91" s="226">
        <v>45280</v>
      </c>
      <c r="J91" s="367">
        <v>45382</v>
      </c>
      <c r="K91" s="360">
        <v>14</v>
      </c>
      <c r="L91" s="347" t="s">
        <v>899</v>
      </c>
    </row>
    <row r="92" spans="1:12" ht="90" hidden="1" x14ac:dyDescent="0.2">
      <c r="A92" s="213">
        <v>24</v>
      </c>
      <c r="B92" s="213">
        <v>81</v>
      </c>
      <c r="C92" s="340" t="s">
        <v>1025</v>
      </c>
      <c r="D92" s="341" t="s">
        <v>900</v>
      </c>
      <c r="E92" s="341" t="s">
        <v>901</v>
      </c>
      <c r="F92" s="341" t="s">
        <v>902</v>
      </c>
      <c r="G92" s="341" t="s">
        <v>895</v>
      </c>
      <c r="H92" s="342">
        <v>2</v>
      </c>
      <c r="I92" s="226">
        <v>45280</v>
      </c>
      <c r="J92" s="367">
        <v>45381</v>
      </c>
      <c r="K92" s="360">
        <v>14</v>
      </c>
      <c r="L92" s="224" t="s">
        <v>1008</v>
      </c>
    </row>
    <row r="93" spans="1:12" ht="60" hidden="1" x14ac:dyDescent="0.2">
      <c r="A93" s="213">
        <v>0</v>
      </c>
      <c r="B93" s="213">
        <v>82</v>
      </c>
      <c r="C93" s="340" t="s">
        <v>1025</v>
      </c>
      <c r="D93" s="341" t="s">
        <v>900</v>
      </c>
      <c r="E93" s="341" t="s">
        <v>901</v>
      </c>
      <c r="F93" s="341" t="s">
        <v>903</v>
      </c>
      <c r="G93" s="341" t="s">
        <v>904</v>
      </c>
      <c r="H93" s="342">
        <v>13</v>
      </c>
      <c r="I93" s="226">
        <v>45280</v>
      </c>
      <c r="J93" s="367">
        <v>45688</v>
      </c>
      <c r="K93" s="360">
        <v>58</v>
      </c>
      <c r="L93" s="224" t="s">
        <v>1008</v>
      </c>
    </row>
    <row r="94" spans="1:12" ht="75" hidden="1" x14ac:dyDescent="0.2">
      <c r="A94" s="213">
        <v>25</v>
      </c>
      <c r="B94" s="213">
        <v>83</v>
      </c>
      <c r="C94" s="340" t="s">
        <v>1032</v>
      </c>
      <c r="D94" s="341" t="s">
        <v>905</v>
      </c>
      <c r="E94" s="341" t="s">
        <v>906</v>
      </c>
      <c r="F94" s="341" t="s">
        <v>907</v>
      </c>
      <c r="G94" s="341" t="s">
        <v>908</v>
      </c>
      <c r="H94" s="342">
        <v>13</v>
      </c>
      <c r="I94" s="226">
        <v>45280</v>
      </c>
      <c r="J94" s="367">
        <v>45688</v>
      </c>
      <c r="K94" s="360">
        <v>58</v>
      </c>
      <c r="L94" s="347" t="s">
        <v>988</v>
      </c>
    </row>
    <row r="95" spans="1:12" ht="75" x14ac:dyDescent="0.2">
      <c r="A95" s="213">
        <v>26</v>
      </c>
      <c r="B95" s="213">
        <v>84</v>
      </c>
      <c r="C95" s="340" t="s">
        <v>1033</v>
      </c>
      <c r="D95" s="341" t="s">
        <v>909</v>
      </c>
      <c r="E95" s="341" t="s">
        <v>910</v>
      </c>
      <c r="F95" s="341" t="s">
        <v>911</v>
      </c>
      <c r="G95" s="341" t="s">
        <v>895</v>
      </c>
      <c r="H95" s="342">
        <v>2</v>
      </c>
      <c r="I95" s="226">
        <v>45280</v>
      </c>
      <c r="J95" s="367">
        <v>45657</v>
      </c>
      <c r="K95" s="360">
        <v>54</v>
      </c>
      <c r="L95" s="347" t="s">
        <v>623</v>
      </c>
    </row>
    <row r="96" spans="1:12" ht="75" x14ac:dyDescent="0.2">
      <c r="A96" s="213">
        <v>0</v>
      </c>
      <c r="B96" s="213">
        <v>85</v>
      </c>
      <c r="C96" s="340" t="s">
        <v>1034</v>
      </c>
      <c r="D96" s="341" t="s">
        <v>909</v>
      </c>
      <c r="E96" s="341" t="s">
        <v>910</v>
      </c>
      <c r="F96" s="341" t="s">
        <v>912</v>
      </c>
      <c r="G96" s="341" t="s">
        <v>913</v>
      </c>
      <c r="H96" s="345">
        <v>1</v>
      </c>
      <c r="I96" s="226">
        <v>45280</v>
      </c>
      <c r="J96" s="367">
        <v>45657</v>
      </c>
      <c r="K96" s="360">
        <v>54</v>
      </c>
      <c r="L96" s="347" t="s">
        <v>623</v>
      </c>
    </row>
    <row r="97" spans="1:12" ht="75" x14ac:dyDescent="0.2">
      <c r="A97" s="213">
        <v>0</v>
      </c>
      <c r="B97" s="213">
        <v>86</v>
      </c>
      <c r="C97" s="340" t="s">
        <v>1034</v>
      </c>
      <c r="D97" s="341" t="s">
        <v>909</v>
      </c>
      <c r="E97" s="341" t="s">
        <v>910</v>
      </c>
      <c r="F97" s="341" t="s">
        <v>914</v>
      </c>
      <c r="G97" s="341" t="s">
        <v>915</v>
      </c>
      <c r="H97" s="345">
        <v>1</v>
      </c>
      <c r="I97" s="226">
        <v>45280</v>
      </c>
      <c r="J97" s="367">
        <v>45657</v>
      </c>
      <c r="K97" s="360">
        <v>54</v>
      </c>
      <c r="L97" s="224" t="s">
        <v>1008</v>
      </c>
    </row>
    <row r="98" spans="1:12" ht="105" hidden="1" x14ac:dyDescent="0.2">
      <c r="A98" s="213">
        <v>27</v>
      </c>
      <c r="B98" s="213">
        <v>87</v>
      </c>
      <c r="C98" s="340" t="s">
        <v>1035</v>
      </c>
      <c r="D98" s="341" t="s">
        <v>916</v>
      </c>
      <c r="E98" s="341" t="s">
        <v>917</v>
      </c>
      <c r="F98" s="341" t="s">
        <v>918</v>
      </c>
      <c r="G98" s="346" t="s">
        <v>919</v>
      </c>
      <c r="H98" s="345">
        <v>1</v>
      </c>
      <c r="I98" s="226">
        <v>45280</v>
      </c>
      <c r="J98" s="367">
        <v>45657</v>
      </c>
      <c r="K98" s="360">
        <v>54</v>
      </c>
      <c r="L98" s="224" t="s">
        <v>1008</v>
      </c>
    </row>
    <row r="99" spans="1:12" ht="60" hidden="1" x14ac:dyDescent="0.2">
      <c r="A99" s="213">
        <v>28</v>
      </c>
      <c r="B99" s="213">
        <v>88</v>
      </c>
      <c r="C99" s="340" t="s">
        <v>1036</v>
      </c>
      <c r="D99" s="341" t="s">
        <v>920</v>
      </c>
      <c r="E99" s="341" t="s">
        <v>921</v>
      </c>
      <c r="F99" s="341" t="s">
        <v>922</v>
      </c>
      <c r="G99" s="341" t="s">
        <v>923</v>
      </c>
      <c r="H99" s="342">
        <v>1</v>
      </c>
      <c r="I99" s="226">
        <v>45280</v>
      </c>
      <c r="J99" s="367">
        <v>45381</v>
      </c>
      <c r="K99" s="360">
        <v>14</v>
      </c>
      <c r="L99" s="347" t="s">
        <v>989</v>
      </c>
    </row>
    <row r="100" spans="1:12" ht="60" hidden="1" x14ac:dyDescent="0.2">
      <c r="A100" s="213">
        <v>0</v>
      </c>
      <c r="B100" s="213">
        <v>89</v>
      </c>
      <c r="C100" s="340" t="s">
        <v>1036</v>
      </c>
      <c r="D100" s="341" t="s">
        <v>920</v>
      </c>
      <c r="E100" s="341" t="s">
        <v>921</v>
      </c>
      <c r="F100" s="341" t="s">
        <v>924</v>
      </c>
      <c r="G100" s="341" t="s">
        <v>925</v>
      </c>
      <c r="H100" s="342">
        <v>1</v>
      </c>
      <c r="I100" s="226">
        <v>45280</v>
      </c>
      <c r="J100" s="367">
        <v>45656</v>
      </c>
      <c r="K100" s="360">
        <v>54</v>
      </c>
      <c r="L100" s="347" t="s">
        <v>652</v>
      </c>
    </row>
    <row r="101" spans="1:12" ht="60" hidden="1" x14ac:dyDescent="0.2">
      <c r="A101" s="213">
        <v>29</v>
      </c>
      <c r="B101" s="213">
        <v>90</v>
      </c>
      <c r="C101" s="340" t="s">
        <v>1037</v>
      </c>
      <c r="D101" s="341" t="s">
        <v>926</v>
      </c>
      <c r="E101" s="341" t="s">
        <v>927</v>
      </c>
      <c r="F101" s="341" t="s">
        <v>928</v>
      </c>
      <c r="G101" s="341" t="s">
        <v>929</v>
      </c>
      <c r="H101" s="342">
        <v>1</v>
      </c>
      <c r="I101" s="226">
        <v>45280</v>
      </c>
      <c r="J101" s="367">
        <v>45838</v>
      </c>
      <c r="K101" s="360">
        <v>79</v>
      </c>
      <c r="L101" s="224" t="s">
        <v>1008</v>
      </c>
    </row>
    <row r="102" spans="1:12" ht="60.75" hidden="1" thickBot="1" x14ac:dyDescent="0.25">
      <c r="A102" s="213">
        <v>30</v>
      </c>
      <c r="B102" s="213">
        <v>91</v>
      </c>
      <c r="C102" s="340" t="s">
        <v>1026</v>
      </c>
      <c r="D102" s="341" t="s">
        <v>930</v>
      </c>
      <c r="E102" s="341" t="s">
        <v>931</v>
      </c>
      <c r="F102" s="341" t="s">
        <v>932</v>
      </c>
      <c r="G102" s="341" t="s">
        <v>933</v>
      </c>
      <c r="H102" s="342">
        <v>1</v>
      </c>
      <c r="I102" s="226">
        <v>45280</v>
      </c>
      <c r="J102" s="367">
        <v>45322</v>
      </c>
      <c r="K102" s="360">
        <v>6</v>
      </c>
      <c r="L102" s="359" t="s">
        <v>1011</v>
      </c>
    </row>
    <row r="103" spans="1:12" ht="60" hidden="1" x14ac:dyDescent="0.2">
      <c r="A103" s="213">
        <v>0</v>
      </c>
      <c r="B103" s="213">
        <v>92</v>
      </c>
      <c r="C103" s="340" t="s">
        <v>1026</v>
      </c>
      <c r="D103" s="341" t="s">
        <v>930</v>
      </c>
      <c r="E103" s="341" t="s">
        <v>931</v>
      </c>
      <c r="F103" s="341" t="s">
        <v>889</v>
      </c>
      <c r="G103" s="341" t="s">
        <v>890</v>
      </c>
      <c r="H103" s="345">
        <v>1</v>
      </c>
      <c r="I103" s="226">
        <v>45280</v>
      </c>
      <c r="J103" s="367">
        <v>45657</v>
      </c>
      <c r="K103" s="360">
        <v>54</v>
      </c>
      <c r="L103" s="224" t="s">
        <v>651</v>
      </c>
    </row>
    <row r="104" spans="1:12" ht="85.5" hidden="1" x14ac:dyDescent="0.2">
      <c r="A104" s="213">
        <v>0</v>
      </c>
      <c r="B104" s="213">
        <v>93</v>
      </c>
      <c r="C104" s="340" t="s">
        <v>1026</v>
      </c>
      <c r="D104" s="341" t="s">
        <v>930</v>
      </c>
      <c r="E104" s="341" t="s">
        <v>931</v>
      </c>
      <c r="F104" s="339" t="s">
        <v>934</v>
      </c>
      <c r="G104" s="348" t="s">
        <v>327</v>
      </c>
      <c r="H104" s="349">
        <v>13</v>
      </c>
      <c r="I104" s="226">
        <v>44562</v>
      </c>
      <c r="J104" s="366">
        <v>45688</v>
      </c>
      <c r="K104" s="360">
        <v>58</v>
      </c>
      <c r="L104" s="347" t="s">
        <v>623</v>
      </c>
    </row>
    <row r="105" spans="1:12" ht="90" hidden="1" x14ac:dyDescent="0.2">
      <c r="A105" s="213">
        <v>31</v>
      </c>
      <c r="B105" s="213">
        <v>94</v>
      </c>
      <c r="C105" s="340" t="s">
        <v>1027</v>
      </c>
      <c r="D105" s="341" t="s">
        <v>935</v>
      </c>
      <c r="E105" s="341" t="s">
        <v>936</v>
      </c>
      <c r="F105" s="341" t="s">
        <v>937</v>
      </c>
      <c r="G105" s="341" t="s">
        <v>895</v>
      </c>
      <c r="H105" s="342">
        <v>2</v>
      </c>
      <c r="I105" s="226">
        <v>45280</v>
      </c>
      <c r="J105" s="367">
        <v>45382</v>
      </c>
      <c r="K105" s="360">
        <v>14</v>
      </c>
      <c r="L105" s="224" t="s">
        <v>1008</v>
      </c>
    </row>
    <row r="106" spans="1:12" ht="90" hidden="1" x14ac:dyDescent="0.2">
      <c r="A106" s="213">
        <v>0</v>
      </c>
      <c r="B106" s="213">
        <v>95</v>
      </c>
      <c r="C106" s="340" t="s">
        <v>1027</v>
      </c>
      <c r="D106" s="341" t="s">
        <v>935</v>
      </c>
      <c r="E106" s="341" t="s">
        <v>936</v>
      </c>
      <c r="F106" s="341" t="s">
        <v>889</v>
      </c>
      <c r="G106" s="341" t="s">
        <v>890</v>
      </c>
      <c r="H106" s="345">
        <v>1</v>
      </c>
      <c r="I106" s="226">
        <v>45280</v>
      </c>
      <c r="J106" s="367">
        <v>45657</v>
      </c>
      <c r="K106" s="360">
        <v>54</v>
      </c>
      <c r="L106" s="224" t="s">
        <v>651</v>
      </c>
    </row>
    <row r="107" spans="1:12" ht="75" hidden="1" x14ac:dyDescent="0.2">
      <c r="A107" s="213">
        <v>32</v>
      </c>
      <c r="B107" s="213">
        <v>96</v>
      </c>
      <c r="C107" s="340" t="s">
        <v>1038</v>
      </c>
      <c r="D107" s="341" t="s">
        <v>938</v>
      </c>
      <c r="E107" s="341" t="s">
        <v>939</v>
      </c>
      <c r="F107" s="341" t="s">
        <v>940</v>
      </c>
      <c r="G107" s="341" t="s">
        <v>941</v>
      </c>
      <c r="H107" s="342">
        <v>1</v>
      </c>
      <c r="I107" s="226">
        <v>45280</v>
      </c>
      <c r="J107" s="367">
        <v>45838</v>
      </c>
      <c r="K107" s="360">
        <v>79</v>
      </c>
      <c r="L107" s="364" t="s">
        <v>676</v>
      </c>
    </row>
    <row r="108" spans="1:12" ht="60" hidden="1" x14ac:dyDescent="0.2">
      <c r="A108" s="213">
        <v>33</v>
      </c>
      <c r="B108" s="213">
        <v>97</v>
      </c>
      <c r="C108" s="340" t="s">
        <v>1039</v>
      </c>
      <c r="D108" s="341" t="s">
        <v>942</v>
      </c>
      <c r="E108" s="341" t="s">
        <v>943</v>
      </c>
      <c r="F108" s="341" t="s">
        <v>944</v>
      </c>
      <c r="G108" s="341" t="s">
        <v>945</v>
      </c>
      <c r="H108" s="342">
        <v>2</v>
      </c>
      <c r="I108" s="226">
        <v>45280</v>
      </c>
      <c r="J108" s="367">
        <v>45716</v>
      </c>
      <c r="K108" s="360">
        <v>62</v>
      </c>
      <c r="L108" s="224" t="s">
        <v>1008</v>
      </c>
    </row>
    <row r="109" spans="1:12" ht="90" x14ac:dyDescent="0.2">
      <c r="A109" s="213">
        <v>34</v>
      </c>
      <c r="B109" s="213">
        <v>98</v>
      </c>
      <c r="C109" s="340" t="s">
        <v>1040</v>
      </c>
      <c r="D109" s="341" t="s">
        <v>946</v>
      </c>
      <c r="E109" s="341" t="s">
        <v>947</v>
      </c>
      <c r="F109" s="341" t="s">
        <v>948</v>
      </c>
      <c r="G109" s="341" t="s">
        <v>949</v>
      </c>
      <c r="H109" s="345">
        <v>1</v>
      </c>
      <c r="I109" s="226">
        <v>45280</v>
      </c>
      <c r="J109" s="367">
        <v>45657</v>
      </c>
      <c r="K109" s="360">
        <v>54</v>
      </c>
      <c r="L109" s="224" t="s">
        <v>1008</v>
      </c>
    </row>
    <row r="110" spans="1:12" ht="90.75" thickBot="1" x14ac:dyDescent="0.25">
      <c r="A110" s="213">
        <v>0</v>
      </c>
      <c r="B110" s="213">
        <v>99</v>
      </c>
      <c r="C110" s="340" t="s">
        <v>1040</v>
      </c>
      <c r="D110" s="341" t="s">
        <v>946</v>
      </c>
      <c r="E110" s="341" t="s">
        <v>947</v>
      </c>
      <c r="F110" s="341" t="s">
        <v>889</v>
      </c>
      <c r="G110" s="341" t="s">
        <v>890</v>
      </c>
      <c r="H110" s="345">
        <v>1</v>
      </c>
      <c r="I110" s="226">
        <v>45280</v>
      </c>
      <c r="J110" s="367">
        <v>45657</v>
      </c>
      <c r="K110" s="360">
        <v>54</v>
      </c>
      <c r="L110" s="224" t="s">
        <v>651</v>
      </c>
    </row>
    <row r="111" spans="1:12" ht="90.75" thickBot="1" x14ac:dyDescent="0.25">
      <c r="A111" s="213">
        <v>35</v>
      </c>
      <c r="B111" s="213">
        <v>100</v>
      </c>
      <c r="C111" s="340" t="s">
        <v>1028</v>
      </c>
      <c r="D111" s="341" t="s">
        <v>950</v>
      </c>
      <c r="E111" s="341" t="s">
        <v>951</v>
      </c>
      <c r="F111" s="341" t="s">
        <v>952</v>
      </c>
      <c r="G111" s="341" t="s">
        <v>953</v>
      </c>
      <c r="H111" s="342">
        <v>20</v>
      </c>
      <c r="I111" s="226">
        <v>45280</v>
      </c>
      <c r="J111" s="367">
        <v>45350</v>
      </c>
      <c r="K111" s="360">
        <v>10</v>
      </c>
      <c r="L111" s="359" t="s">
        <v>1011</v>
      </c>
    </row>
    <row r="112" spans="1:12" ht="90" x14ac:dyDescent="0.2">
      <c r="A112" s="213">
        <v>0</v>
      </c>
      <c r="B112" s="213">
        <v>101</v>
      </c>
      <c r="C112" s="340" t="s">
        <v>1028</v>
      </c>
      <c r="D112" s="341" t="s">
        <v>950</v>
      </c>
      <c r="E112" s="341" t="s">
        <v>951</v>
      </c>
      <c r="F112" s="341" t="s">
        <v>889</v>
      </c>
      <c r="G112" s="341" t="s">
        <v>890</v>
      </c>
      <c r="H112" s="345">
        <v>1</v>
      </c>
      <c r="I112" s="226">
        <v>45280</v>
      </c>
      <c r="J112" s="367">
        <v>45657</v>
      </c>
      <c r="K112" s="360">
        <v>54</v>
      </c>
      <c r="L112" s="224" t="s">
        <v>651</v>
      </c>
    </row>
    <row r="113" spans="1:13" ht="90" x14ac:dyDescent="0.2">
      <c r="A113" s="213">
        <v>0</v>
      </c>
      <c r="B113" s="213">
        <v>102</v>
      </c>
      <c r="C113" s="340" t="s">
        <v>1028</v>
      </c>
      <c r="D113" s="341" t="s">
        <v>950</v>
      </c>
      <c r="E113" s="341" t="s">
        <v>954</v>
      </c>
      <c r="F113" s="341" t="s">
        <v>955</v>
      </c>
      <c r="G113" s="341" t="s">
        <v>956</v>
      </c>
      <c r="H113" s="345">
        <v>1</v>
      </c>
      <c r="I113" s="226">
        <v>45280</v>
      </c>
      <c r="J113" s="367">
        <v>45657</v>
      </c>
      <c r="K113" s="360">
        <v>54</v>
      </c>
      <c r="L113" s="347" t="s">
        <v>87</v>
      </c>
    </row>
    <row r="114" spans="1:13" ht="90" x14ac:dyDescent="0.2">
      <c r="A114" s="213">
        <v>0</v>
      </c>
      <c r="B114" s="213">
        <v>103</v>
      </c>
      <c r="C114" s="340" t="s">
        <v>1028</v>
      </c>
      <c r="D114" s="341" t="s">
        <v>950</v>
      </c>
      <c r="E114" s="341" t="s">
        <v>954</v>
      </c>
      <c r="F114" s="341" t="s">
        <v>957</v>
      </c>
      <c r="G114" s="341" t="s">
        <v>958</v>
      </c>
      <c r="H114" s="345">
        <v>1</v>
      </c>
      <c r="I114" s="226">
        <v>45280</v>
      </c>
      <c r="J114" s="367">
        <v>45657</v>
      </c>
      <c r="K114" s="360">
        <v>54</v>
      </c>
      <c r="L114" s="224" t="s">
        <v>1008</v>
      </c>
      <c r="M114" s="403"/>
    </row>
    <row r="115" spans="1:13" ht="75" hidden="1" x14ac:dyDescent="0.2">
      <c r="A115" s="213">
        <v>36</v>
      </c>
      <c r="B115" s="213">
        <v>104</v>
      </c>
      <c r="C115" s="373" t="s">
        <v>986</v>
      </c>
      <c r="D115" s="341" t="s">
        <v>959</v>
      </c>
      <c r="E115" s="341" t="s">
        <v>960</v>
      </c>
      <c r="F115" s="341" t="s">
        <v>961</v>
      </c>
      <c r="G115" s="341" t="s">
        <v>956</v>
      </c>
      <c r="H115" s="345">
        <v>1</v>
      </c>
      <c r="I115" s="226">
        <v>45280</v>
      </c>
      <c r="J115" s="367">
        <v>45350</v>
      </c>
      <c r="K115" s="360">
        <v>10</v>
      </c>
      <c r="L115" s="372" t="s">
        <v>1009</v>
      </c>
    </row>
    <row r="116" spans="1:13" ht="75" hidden="1" x14ac:dyDescent="0.2">
      <c r="A116" s="213">
        <v>0</v>
      </c>
      <c r="B116" s="213">
        <v>105</v>
      </c>
      <c r="C116" s="373" t="s">
        <v>986</v>
      </c>
      <c r="D116" s="341" t="s">
        <v>959</v>
      </c>
      <c r="E116" s="341" t="s">
        <v>889</v>
      </c>
      <c r="F116" s="341" t="s">
        <v>889</v>
      </c>
      <c r="G116" s="341" t="s">
        <v>890</v>
      </c>
      <c r="H116" s="345">
        <v>1</v>
      </c>
      <c r="I116" s="226">
        <v>45280</v>
      </c>
      <c r="J116" s="367">
        <v>45657</v>
      </c>
      <c r="K116" s="360">
        <v>54</v>
      </c>
      <c r="L116" s="224" t="s">
        <v>651</v>
      </c>
    </row>
    <row r="117" spans="1:13" ht="90" hidden="1" x14ac:dyDescent="0.2">
      <c r="A117" s="213">
        <v>37</v>
      </c>
      <c r="B117" s="213">
        <v>106</v>
      </c>
      <c r="C117" s="340" t="s">
        <v>1041</v>
      </c>
      <c r="D117" s="341" t="s">
        <v>962</v>
      </c>
      <c r="E117" s="341" t="s">
        <v>963</v>
      </c>
      <c r="F117" s="341" t="s">
        <v>964</v>
      </c>
      <c r="G117" s="341" t="s">
        <v>965</v>
      </c>
      <c r="H117" s="342">
        <v>1</v>
      </c>
      <c r="I117" s="226">
        <v>45280</v>
      </c>
      <c r="J117" s="367">
        <v>45291</v>
      </c>
      <c r="K117" s="360"/>
      <c r="L117" s="347" t="s">
        <v>990</v>
      </c>
    </row>
    <row r="118" spans="1:13" ht="90" hidden="1" x14ac:dyDescent="0.2">
      <c r="A118" s="213">
        <v>0</v>
      </c>
      <c r="B118" s="213">
        <v>107</v>
      </c>
      <c r="C118" s="340" t="s">
        <v>1041</v>
      </c>
      <c r="D118" s="341" t="s">
        <v>962</v>
      </c>
      <c r="E118" s="341" t="s">
        <v>889</v>
      </c>
      <c r="F118" s="341" t="s">
        <v>889</v>
      </c>
      <c r="G118" s="341" t="s">
        <v>890</v>
      </c>
      <c r="H118" s="345">
        <v>1</v>
      </c>
      <c r="I118" s="226">
        <v>45280</v>
      </c>
      <c r="J118" s="367">
        <v>45657</v>
      </c>
      <c r="K118" s="360">
        <v>54</v>
      </c>
      <c r="L118" s="224" t="s">
        <v>651</v>
      </c>
    </row>
    <row r="119" spans="1:13" ht="105" hidden="1" x14ac:dyDescent="0.2">
      <c r="A119" s="213">
        <v>38</v>
      </c>
      <c r="B119" s="213">
        <v>108</v>
      </c>
      <c r="C119" s="373" t="s">
        <v>987</v>
      </c>
      <c r="D119" s="341" t="s">
        <v>966</v>
      </c>
      <c r="E119" s="341" t="s">
        <v>960</v>
      </c>
      <c r="F119" s="341" t="s">
        <v>961</v>
      </c>
      <c r="G119" s="341" t="s">
        <v>956</v>
      </c>
      <c r="H119" s="345">
        <v>1</v>
      </c>
      <c r="I119" s="226">
        <v>45280</v>
      </c>
      <c r="J119" s="367">
        <v>45350</v>
      </c>
      <c r="K119" s="360">
        <v>10</v>
      </c>
      <c r="L119" s="372" t="s">
        <v>1009</v>
      </c>
    </row>
    <row r="120" spans="1:13" ht="105" hidden="1" x14ac:dyDescent="0.2">
      <c r="A120" s="213">
        <v>0</v>
      </c>
      <c r="B120" s="213">
        <v>109</v>
      </c>
      <c r="C120" s="373" t="s">
        <v>987</v>
      </c>
      <c r="D120" s="341" t="s">
        <v>966</v>
      </c>
      <c r="E120" s="341" t="s">
        <v>889</v>
      </c>
      <c r="F120" s="341" t="s">
        <v>889</v>
      </c>
      <c r="G120" s="341" t="s">
        <v>890</v>
      </c>
      <c r="H120" s="345">
        <v>1</v>
      </c>
      <c r="I120" s="226">
        <v>45280</v>
      </c>
      <c r="J120" s="367">
        <v>45657</v>
      </c>
      <c r="K120" s="360">
        <v>54</v>
      </c>
      <c r="L120" s="224" t="s">
        <v>651</v>
      </c>
    </row>
    <row r="121" spans="1:13" ht="75" hidden="1" x14ac:dyDescent="0.2">
      <c r="A121" s="213">
        <v>39</v>
      </c>
      <c r="B121" s="213">
        <v>110</v>
      </c>
      <c r="C121" s="340" t="s">
        <v>1029</v>
      </c>
      <c r="D121" s="341" t="s">
        <v>967</v>
      </c>
      <c r="E121" s="341" t="s">
        <v>960</v>
      </c>
      <c r="F121" s="341" t="s">
        <v>961</v>
      </c>
      <c r="G121" s="341" t="s">
        <v>956</v>
      </c>
      <c r="H121" s="345">
        <v>1</v>
      </c>
      <c r="I121" s="226">
        <v>45280</v>
      </c>
      <c r="J121" s="367">
        <v>45350</v>
      </c>
      <c r="K121" s="360">
        <v>10</v>
      </c>
      <c r="L121" s="372" t="s">
        <v>1009</v>
      </c>
    </row>
    <row r="122" spans="1:13" ht="60" hidden="1" x14ac:dyDescent="0.2">
      <c r="A122" s="213">
        <v>0</v>
      </c>
      <c r="B122" s="213">
        <v>111</v>
      </c>
      <c r="C122" s="340" t="s">
        <v>1029</v>
      </c>
      <c r="D122" s="341" t="s">
        <v>967</v>
      </c>
      <c r="E122" s="341" t="s">
        <v>889</v>
      </c>
      <c r="F122" s="341" t="s">
        <v>889</v>
      </c>
      <c r="G122" s="341" t="s">
        <v>890</v>
      </c>
      <c r="H122" s="345">
        <v>1</v>
      </c>
      <c r="I122" s="226">
        <v>45280</v>
      </c>
      <c r="J122" s="367">
        <v>45657</v>
      </c>
      <c r="K122" s="360">
        <v>54</v>
      </c>
      <c r="L122" s="224" t="s">
        <v>651</v>
      </c>
    </row>
    <row r="123" spans="1:13" ht="135" hidden="1" x14ac:dyDescent="0.2">
      <c r="A123" s="213">
        <v>40</v>
      </c>
      <c r="B123" s="213">
        <v>112</v>
      </c>
      <c r="C123" s="340" t="s">
        <v>1030</v>
      </c>
      <c r="D123" s="341" t="s">
        <v>968</v>
      </c>
      <c r="E123" s="341" t="s">
        <v>960</v>
      </c>
      <c r="F123" s="341" t="s">
        <v>961</v>
      </c>
      <c r="G123" s="341" t="s">
        <v>956</v>
      </c>
      <c r="H123" s="345">
        <v>1</v>
      </c>
      <c r="I123" s="226">
        <v>45280</v>
      </c>
      <c r="J123" s="367">
        <v>45350</v>
      </c>
      <c r="K123" s="360">
        <v>10</v>
      </c>
      <c r="L123" s="372" t="s">
        <v>1009</v>
      </c>
    </row>
    <row r="124" spans="1:13" ht="135" hidden="1" x14ac:dyDescent="0.2">
      <c r="A124" s="213">
        <v>0</v>
      </c>
      <c r="B124" s="213">
        <v>113</v>
      </c>
      <c r="C124" s="340" t="s">
        <v>1030</v>
      </c>
      <c r="D124" s="341" t="s">
        <v>968</v>
      </c>
      <c r="E124" s="341" t="s">
        <v>889</v>
      </c>
      <c r="F124" s="341" t="s">
        <v>889</v>
      </c>
      <c r="G124" s="341" t="s">
        <v>890</v>
      </c>
      <c r="H124" s="345">
        <v>1</v>
      </c>
      <c r="I124" s="226">
        <v>45280</v>
      </c>
      <c r="J124" s="367">
        <v>45657</v>
      </c>
      <c r="K124" s="360">
        <v>54</v>
      </c>
      <c r="L124" s="224" t="s">
        <v>651</v>
      </c>
    </row>
    <row r="125" spans="1:13" ht="224.25" hidden="1" customHeight="1" x14ac:dyDescent="0.2">
      <c r="A125" s="213">
        <v>41</v>
      </c>
      <c r="B125" s="213">
        <v>114</v>
      </c>
      <c r="C125" s="340" t="s">
        <v>1031</v>
      </c>
      <c r="D125" s="341" t="s">
        <v>969</v>
      </c>
      <c r="E125" s="343" t="s">
        <v>970</v>
      </c>
      <c r="F125" s="341" t="s">
        <v>971</v>
      </c>
      <c r="G125" s="350" t="s">
        <v>131</v>
      </c>
      <c r="H125" s="342">
        <v>1</v>
      </c>
      <c r="I125" s="226">
        <v>45280</v>
      </c>
      <c r="J125" s="367">
        <v>45381</v>
      </c>
      <c r="K125" s="360">
        <v>14</v>
      </c>
      <c r="L125" s="359" t="s">
        <v>1011</v>
      </c>
    </row>
    <row r="126" spans="1:13" ht="45" hidden="1" x14ac:dyDescent="0.2">
      <c r="A126" s="213">
        <v>0</v>
      </c>
      <c r="B126" s="213">
        <v>115</v>
      </c>
      <c r="C126" s="340" t="s">
        <v>1031</v>
      </c>
      <c r="D126" s="341" t="s">
        <v>969</v>
      </c>
      <c r="E126" s="343" t="s">
        <v>970</v>
      </c>
      <c r="F126" s="341" t="s">
        <v>889</v>
      </c>
      <c r="G126" s="341" t="s">
        <v>890</v>
      </c>
      <c r="H126" s="345">
        <v>1</v>
      </c>
      <c r="I126" s="226">
        <v>45280</v>
      </c>
      <c r="J126" s="365">
        <v>45657</v>
      </c>
      <c r="K126" s="360">
        <v>54</v>
      </c>
      <c r="L126" s="224" t="s">
        <v>651</v>
      </c>
    </row>
    <row r="127" spans="1:13" ht="251.25" hidden="1" x14ac:dyDescent="0.2">
      <c r="A127" s="213">
        <v>42</v>
      </c>
      <c r="B127" s="213">
        <v>116</v>
      </c>
      <c r="C127" s="351" t="s">
        <v>997</v>
      </c>
      <c r="D127" s="337" t="s">
        <v>38</v>
      </c>
      <c r="E127" s="339" t="s">
        <v>39</v>
      </c>
      <c r="F127" s="339" t="s">
        <v>878</v>
      </c>
      <c r="G127" s="348" t="s">
        <v>879</v>
      </c>
      <c r="H127" s="352" t="s">
        <v>61</v>
      </c>
      <c r="I127" s="226">
        <v>45280</v>
      </c>
      <c r="J127" s="366">
        <v>45382</v>
      </c>
      <c r="K127" s="360">
        <v>14</v>
      </c>
      <c r="L127" s="277" t="s">
        <v>648</v>
      </c>
    </row>
    <row r="128" spans="1:13" ht="302.25" hidden="1" customHeight="1" x14ac:dyDescent="0.2">
      <c r="A128" s="213">
        <v>0</v>
      </c>
      <c r="B128" s="213">
        <v>117</v>
      </c>
      <c r="C128" s="351" t="s">
        <v>999</v>
      </c>
      <c r="D128" s="337" t="s">
        <v>38</v>
      </c>
      <c r="E128" s="339" t="s">
        <v>39</v>
      </c>
      <c r="F128" s="339" t="s">
        <v>972</v>
      </c>
      <c r="G128" s="348" t="s">
        <v>973</v>
      </c>
      <c r="H128" s="352" t="s">
        <v>61</v>
      </c>
      <c r="I128" s="226">
        <v>45280</v>
      </c>
      <c r="J128" s="366">
        <v>45382</v>
      </c>
      <c r="K128" s="360">
        <v>14</v>
      </c>
      <c r="L128" s="276" t="s">
        <v>1012</v>
      </c>
    </row>
    <row r="129" spans="1:12" ht="278.25" hidden="1" customHeight="1" x14ac:dyDescent="0.2">
      <c r="A129" s="213">
        <v>0</v>
      </c>
      <c r="B129" s="213">
        <v>118</v>
      </c>
      <c r="C129" s="351" t="s">
        <v>1000</v>
      </c>
      <c r="D129" s="337" t="s">
        <v>38</v>
      </c>
      <c r="E129" s="339" t="s">
        <v>39</v>
      </c>
      <c r="F129" s="339" t="s">
        <v>74</v>
      </c>
      <c r="G129" s="348" t="s">
        <v>75</v>
      </c>
      <c r="H129" s="352" t="s">
        <v>61</v>
      </c>
      <c r="I129" s="226">
        <v>45280</v>
      </c>
      <c r="J129" s="366">
        <v>45657</v>
      </c>
      <c r="K129" s="360">
        <v>54</v>
      </c>
      <c r="L129" s="277" t="s">
        <v>648</v>
      </c>
    </row>
    <row r="130" spans="1:12" ht="276" hidden="1" customHeight="1" x14ac:dyDescent="0.2">
      <c r="A130" s="213">
        <v>0</v>
      </c>
      <c r="B130" s="213">
        <v>119</v>
      </c>
      <c r="C130" s="351" t="s">
        <v>1000</v>
      </c>
      <c r="D130" s="337" t="s">
        <v>38</v>
      </c>
      <c r="E130" s="339" t="s">
        <v>39</v>
      </c>
      <c r="F130" s="339" t="s">
        <v>94</v>
      </c>
      <c r="G130" s="348" t="s">
        <v>95</v>
      </c>
      <c r="H130" s="352" t="s">
        <v>61</v>
      </c>
      <c r="I130" s="226">
        <v>45280</v>
      </c>
      <c r="J130" s="366">
        <v>45657</v>
      </c>
      <c r="K130" s="360">
        <v>54</v>
      </c>
      <c r="L130" s="277" t="s">
        <v>648</v>
      </c>
    </row>
    <row r="131" spans="1:12" ht="348.75" hidden="1" customHeight="1" x14ac:dyDescent="0.2">
      <c r="A131" s="213">
        <v>43</v>
      </c>
      <c r="B131" s="213">
        <v>120</v>
      </c>
      <c r="C131" s="351" t="s">
        <v>1001</v>
      </c>
      <c r="D131" s="337" t="s">
        <v>113</v>
      </c>
      <c r="E131" s="339" t="s">
        <v>114</v>
      </c>
      <c r="F131" s="339" t="s">
        <v>975</v>
      </c>
      <c r="G131" s="348" t="s">
        <v>138</v>
      </c>
      <c r="H131" s="295">
        <v>1</v>
      </c>
      <c r="I131" s="226">
        <v>45280</v>
      </c>
      <c r="J131" s="366">
        <v>45657</v>
      </c>
      <c r="K131" s="360">
        <v>54</v>
      </c>
      <c r="L131" s="277" t="s">
        <v>649</v>
      </c>
    </row>
    <row r="132" spans="1:12" ht="333" hidden="1" customHeight="1" x14ac:dyDescent="0.2">
      <c r="A132" s="213">
        <v>0</v>
      </c>
      <c r="B132" s="213">
        <v>121</v>
      </c>
      <c r="C132" s="351" t="s">
        <v>1001</v>
      </c>
      <c r="D132" s="337" t="s">
        <v>113</v>
      </c>
      <c r="E132" s="339" t="s">
        <v>114</v>
      </c>
      <c r="F132" s="339" t="s">
        <v>976</v>
      </c>
      <c r="G132" s="348" t="s">
        <v>145</v>
      </c>
      <c r="H132" s="295">
        <v>2</v>
      </c>
      <c r="I132" s="226">
        <v>45280</v>
      </c>
      <c r="J132" s="366">
        <v>45657</v>
      </c>
      <c r="K132" s="360">
        <v>54</v>
      </c>
      <c r="L132" s="277" t="s">
        <v>649</v>
      </c>
    </row>
    <row r="133" spans="1:12" ht="391.5" hidden="1" customHeight="1" x14ac:dyDescent="0.2">
      <c r="A133" s="213">
        <v>0</v>
      </c>
      <c r="B133" s="213">
        <v>122</v>
      </c>
      <c r="C133" s="351" t="s">
        <v>1001</v>
      </c>
      <c r="D133" s="337" t="s">
        <v>113</v>
      </c>
      <c r="E133" s="339" t="s">
        <v>114</v>
      </c>
      <c r="F133" s="339" t="s">
        <v>972</v>
      </c>
      <c r="G133" s="348" t="s">
        <v>973</v>
      </c>
      <c r="H133" s="352" t="s">
        <v>61</v>
      </c>
      <c r="I133" s="226">
        <v>45280</v>
      </c>
      <c r="J133" s="366">
        <v>45382</v>
      </c>
      <c r="K133" s="360">
        <v>14</v>
      </c>
      <c r="L133" s="276" t="s">
        <v>1012</v>
      </c>
    </row>
    <row r="134" spans="1:12" ht="320.25" hidden="1" customHeight="1" x14ac:dyDescent="0.2">
      <c r="A134" s="213">
        <v>0</v>
      </c>
      <c r="B134" s="213">
        <v>123</v>
      </c>
      <c r="C134" s="351" t="s">
        <v>1001</v>
      </c>
      <c r="D134" s="337" t="s">
        <v>113</v>
      </c>
      <c r="E134" s="339" t="s">
        <v>114</v>
      </c>
      <c r="F134" s="339" t="s">
        <v>167</v>
      </c>
      <c r="G134" s="348" t="s">
        <v>145</v>
      </c>
      <c r="H134" s="295">
        <v>2</v>
      </c>
      <c r="I134" s="226">
        <v>45280</v>
      </c>
      <c r="J134" s="366">
        <v>45657</v>
      </c>
      <c r="K134" s="360">
        <v>54</v>
      </c>
      <c r="L134" s="277" t="s">
        <v>650</v>
      </c>
    </row>
    <row r="135" spans="1:12" ht="320.25" customHeight="1" x14ac:dyDescent="0.2">
      <c r="A135" s="213">
        <v>44</v>
      </c>
      <c r="B135" s="213">
        <v>124</v>
      </c>
      <c r="C135" s="351" t="s">
        <v>1002</v>
      </c>
      <c r="D135" s="337" t="s">
        <v>174</v>
      </c>
      <c r="E135" s="339" t="s">
        <v>175</v>
      </c>
      <c r="F135" s="339" t="s">
        <v>167</v>
      </c>
      <c r="G135" s="348" t="s">
        <v>145</v>
      </c>
      <c r="H135" s="295">
        <v>2</v>
      </c>
      <c r="I135" s="226">
        <v>45280</v>
      </c>
      <c r="J135" s="366">
        <v>45657</v>
      </c>
      <c r="K135" s="360">
        <v>54</v>
      </c>
      <c r="L135" s="277" t="s">
        <v>650</v>
      </c>
    </row>
    <row r="136" spans="1:12" ht="322.5" customHeight="1" x14ac:dyDescent="0.2">
      <c r="A136" s="213">
        <v>0</v>
      </c>
      <c r="B136" s="213">
        <v>125</v>
      </c>
      <c r="C136" s="351" t="s">
        <v>1002</v>
      </c>
      <c r="D136" s="337" t="s">
        <v>174</v>
      </c>
      <c r="E136" s="339" t="s">
        <v>175</v>
      </c>
      <c r="F136" s="339" t="s">
        <v>975</v>
      </c>
      <c r="G136" s="348" t="s">
        <v>138</v>
      </c>
      <c r="H136" s="295">
        <v>1</v>
      </c>
      <c r="I136" s="226">
        <v>45280</v>
      </c>
      <c r="J136" s="366">
        <v>45657</v>
      </c>
      <c r="K136" s="360">
        <v>54</v>
      </c>
      <c r="L136" s="277" t="s">
        <v>649</v>
      </c>
    </row>
    <row r="137" spans="1:12" ht="307.5" customHeight="1" x14ac:dyDescent="0.2">
      <c r="A137" s="213">
        <v>0</v>
      </c>
      <c r="B137" s="213">
        <v>126</v>
      </c>
      <c r="C137" s="351" t="s">
        <v>1002</v>
      </c>
      <c r="D137" s="337" t="s">
        <v>174</v>
      </c>
      <c r="E137" s="339" t="s">
        <v>175</v>
      </c>
      <c r="F137" s="339" t="s">
        <v>976</v>
      </c>
      <c r="G137" s="348" t="s">
        <v>145</v>
      </c>
      <c r="H137" s="295">
        <v>2</v>
      </c>
      <c r="I137" s="226">
        <v>45280</v>
      </c>
      <c r="J137" s="366">
        <v>45657</v>
      </c>
      <c r="K137" s="360">
        <v>54</v>
      </c>
      <c r="L137" s="277" t="s">
        <v>649</v>
      </c>
    </row>
    <row r="138" spans="1:12" ht="237.75" x14ac:dyDescent="0.2">
      <c r="A138" s="213">
        <v>0</v>
      </c>
      <c r="B138" s="213">
        <v>127</v>
      </c>
      <c r="C138" s="351" t="s">
        <v>1002</v>
      </c>
      <c r="D138" s="337" t="s">
        <v>174</v>
      </c>
      <c r="E138" s="339" t="s">
        <v>175</v>
      </c>
      <c r="F138" s="339" t="s">
        <v>878</v>
      </c>
      <c r="G138" s="348" t="s">
        <v>879</v>
      </c>
      <c r="H138" s="352" t="s">
        <v>61</v>
      </c>
      <c r="I138" s="226">
        <v>45280</v>
      </c>
      <c r="J138" s="366">
        <v>45382</v>
      </c>
      <c r="K138" s="360">
        <v>14</v>
      </c>
      <c r="L138" s="277" t="s">
        <v>648</v>
      </c>
    </row>
    <row r="139" spans="1:12" ht="350.25" customHeight="1" x14ac:dyDescent="0.2">
      <c r="A139" s="213">
        <v>0</v>
      </c>
      <c r="B139" s="213">
        <v>128</v>
      </c>
      <c r="C139" s="351" t="s">
        <v>1002</v>
      </c>
      <c r="D139" s="337" t="s">
        <v>174</v>
      </c>
      <c r="E139" s="339" t="s">
        <v>175</v>
      </c>
      <c r="F139" s="339" t="s">
        <v>972</v>
      </c>
      <c r="G139" s="348" t="s">
        <v>973</v>
      </c>
      <c r="H139" s="352" t="s">
        <v>61</v>
      </c>
      <c r="I139" s="226">
        <v>45280</v>
      </c>
      <c r="J139" s="366">
        <v>45382</v>
      </c>
      <c r="K139" s="360">
        <v>14</v>
      </c>
      <c r="L139" s="276" t="s">
        <v>1012</v>
      </c>
    </row>
    <row r="140" spans="1:12" ht="205.5" hidden="1" x14ac:dyDescent="0.2">
      <c r="A140" s="213">
        <v>45</v>
      </c>
      <c r="B140" s="213">
        <v>129</v>
      </c>
      <c r="C140" s="351" t="s">
        <v>1003</v>
      </c>
      <c r="D140" s="337" t="s">
        <v>212</v>
      </c>
      <c r="E140" s="339" t="s">
        <v>977</v>
      </c>
      <c r="F140" s="339" t="s">
        <v>878</v>
      </c>
      <c r="G140" s="348" t="s">
        <v>879</v>
      </c>
      <c r="H140" s="352" t="s">
        <v>61</v>
      </c>
      <c r="I140" s="226">
        <v>45280</v>
      </c>
      <c r="J140" s="366">
        <v>45382</v>
      </c>
      <c r="K140" s="360">
        <v>14</v>
      </c>
      <c r="L140" s="277" t="s">
        <v>648</v>
      </c>
    </row>
    <row r="141" spans="1:12" ht="303" hidden="1" customHeight="1" x14ac:dyDescent="0.2">
      <c r="A141" s="213">
        <v>0</v>
      </c>
      <c r="B141" s="213">
        <v>130</v>
      </c>
      <c r="C141" s="351" t="s">
        <v>1003</v>
      </c>
      <c r="D141" s="337" t="s">
        <v>212</v>
      </c>
      <c r="E141" s="339" t="s">
        <v>977</v>
      </c>
      <c r="F141" s="339" t="s">
        <v>972</v>
      </c>
      <c r="G141" s="348" t="s">
        <v>973</v>
      </c>
      <c r="H141" s="352" t="s">
        <v>61</v>
      </c>
      <c r="I141" s="226">
        <v>45280</v>
      </c>
      <c r="J141" s="366">
        <v>45382</v>
      </c>
      <c r="K141" s="360">
        <v>14</v>
      </c>
      <c r="L141" s="276" t="s">
        <v>1012</v>
      </c>
    </row>
    <row r="142" spans="1:12" ht="378" hidden="1" customHeight="1" x14ac:dyDescent="0.2">
      <c r="A142" s="213">
        <v>46</v>
      </c>
      <c r="B142" s="213">
        <v>131</v>
      </c>
      <c r="C142" s="351" t="s">
        <v>1004</v>
      </c>
      <c r="D142" s="337" t="s">
        <v>235</v>
      </c>
      <c r="E142" s="339" t="s">
        <v>978</v>
      </c>
      <c r="F142" s="339" t="s">
        <v>242</v>
      </c>
      <c r="G142" s="348" t="s">
        <v>145</v>
      </c>
      <c r="H142" s="352" t="s">
        <v>979</v>
      </c>
      <c r="I142" s="226">
        <v>45280</v>
      </c>
      <c r="J142" s="366">
        <v>45657</v>
      </c>
      <c r="K142" s="360">
        <v>54</v>
      </c>
      <c r="L142" s="277" t="s">
        <v>974</v>
      </c>
    </row>
    <row r="143" spans="1:12" ht="300" hidden="1" customHeight="1" x14ac:dyDescent="0.2">
      <c r="A143" s="213">
        <v>47</v>
      </c>
      <c r="B143" s="213">
        <v>132</v>
      </c>
      <c r="C143" s="351" t="s">
        <v>1005</v>
      </c>
      <c r="D143" s="337" t="s">
        <v>246</v>
      </c>
      <c r="E143" s="339" t="s">
        <v>247</v>
      </c>
      <c r="F143" s="339" t="s">
        <v>242</v>
      </c>
      <c r="G143" s="348" t="s">
        <v>145</v>
      </c>
      <c r="H143" s="295">
        <v>2</v>
      </c>
      <c r="I143" s="226">
        <v>45280</v>
      </c>
      <c r="J143" s="366">
        <v>45657</v>
      </c>
      <c r="K143" s="360">
        <v>54</v>
      </c>
      <c r="L143" s="277" t="s">
        <v>649</v>
      </c>
    </row>
    <row r="144" spans="1:12" ht="208.5" hidden="1" x14ac:dyDescent="0.2">
      <c r="A144" s="213">
        <v>48</v>
      </c>
      <c r="B144" s="213">
        <v>133</v>
      </c>
      <c r="C144" s="351" t="s">
        <v>1006</v>
      </c>
      <c r="D144" s="354" t="s">
        <v>272</v>
      </c>
      <c r="E144" s="339" t="s">
        <v>273</v>
      </c>
      <c r="F144" s="339" t="s">
        <v>878</v>
      </c>
      <c r="G144" s="348" t="s">
        <v>879</v>
      </c>
      <c r="H144" s="352" t="s">
        <v>61</v>
      </c>
      <c r="I144" s="226">
        <v>45280</v>
      </c>
      <c r="J144" s="366">
        <v>45382</v>
      </c>
      <c r="K144" s="360">
        <v>14</v>
      </c>
      <c r="L144" s="277" t="s">
        <v>648</v>
      </c>
    </row>
    <row r="145" spans="1:12" ht="255" hidden="1" customHeight="1" x14ac:dyDescent="0.2">
      <c r="A145" s="213">
        <v>0</v>
      </c>
      <c r="B145" s="213">
        <v>134</v>
      </c>
      <c r="C145" s="351" t="s">
        <v>1006</v>
      </c>
      <c r="D145" s="354" t="s">
        <v>272</v>
      </c>
      <c r="E145" s="339" t="s">
        <v>273</v>
      </c>
      <c r="F145" s="339" t="s">
        <v>972</v>
      </c>
      <c r="G145" s="348" t="s">
        <v>973</v>
      </c>
      <c r="H145" s="352" t="s">
        <v>61</v>
      </c>
      <c r="I145" s="226">
        <v>45280</v>
      </c>
      <c r="J145" s="366">
        <v>45382</v>
      </c>
      <c r="K145" s="360">
        <v>14</v>
      </c>
      <c r="L145" s="276" t="s">
        <v>1012</v>
      </c>
    </row>
    <row r="146" spans="1:12" ht="240" hidden="1" customHeight="1" x14ac:dyDescent="0.2">
      <c r="A146" s="213">
        <v>0</v>
      </c>
      <c r="B146" s="213">
        <v>135</v>
      </c>
      <c r="C146" s="351" t="s">
        <v>1006</v>
      </c>
      <c r="D146" s="337" t="s">
        <v>272</v>
      </c>
      <c r="E146" s="339" t="s">
        <v>980</v>
      </c>
      <c r="F146" s="339" t="s">
        <v>167</v>
      </c>
      <c r="G146" s="348" t="s">
        <v>145</v>
      </c>
      <c r="H146" s="295">
        <v>2</v>
      </c>
      <c r="I146" s="226">
        <v>45280</v>
      </c>
      <c r="J146" s="366">
        <v>45657</v>
      </c>
      <c r="K146" s="360">
        <v>54</v>
      </c>
      <c r="L146" s="277" t="s">
        <v>650</v>
      </c>
    </row>
    <row r="147" spans="1:12" ht="192.75" hidden="1" x14ac:dyDescent="0.2">
      <c r="A147" s="213">
        <v>49</v>
      </c>
      <c r="B147" s="213">
        <v>136</v>
      </c>
      <c r="C147" s="351" t="s">
        <v>1007</v>
      </c>
      <c r="D147" s="337" t="s">
        <v>281</v>
      </c>
      <c r="E147" s="339" t="s">
        <v>981</v>
      </c>
      <c r="F147" s="339" t="s">
        <v>878</v>
      </c>
      <c r="G147" s="348" t="s">
        <v>879</v>
      </c>
      <c r="H147" s="352" t="s">
        <v>61</v>
      </c>
      <c r="I147" s="226">
        <v>45280</v>
      </c>
      <c r="J147" s="366">
        <v>45382</v>
      </c>
      <c r="K147" s="360">
        <v>14</v>
      </c>
      <c r="L147" s="277" t="s">
        <v>648</v>
      </c>
    </row>
    <row r="148" spans="1:12" ht="296.25" hidden="1" customHeight="1" x14ac:dyDescent="0.2">
      <c r="A148" s="213">
        <v>0</v>
      </c>
      <c r="B148" s="213">
        <v>137</v>
      </c>
      <c r="C148" s="351" t="s">
        <v>1007</v>
      </c>
      <c r="D148" s="337" t="s">
        <v>281</v>
      </c>
      <c r="E148" s="339" t="s">
        <v>981</v>
      </c>
      <c r="F148" s="339" t="s">
        <v>972</v>
      </c>
      <c r="G148" s="348" t="s">
        <v>973</v>
      </c>
      <c r="H148" s="352" t="s">
        <v>61</v>
      </c>
      <c r="I148" s="226">
        <v>45280</v>
      </c>
      <c r="J148" s="366">
        <v>45382</v>
      </c>
      <c r="K148" s="360">
        <v>14</v>
      </c>
      <c r="L148" s="276" t="s">
        <v>1012</v>
      </c>
    </row>
    <row r="149" spans="1:12" ht="162.75" hidden="1" x14ac:dyDescent="0.2">
      <c r="A149" s="213">
        <v>50</v>
      </c>
      <c r="B149" s="259">
        <v>138</v>
      </c>
      <c r="C149" s="355" t="s">
        <v>998</v>
      </c>
      <c r="D149" s="337" t="s">
        <v>299</v>
      </c>
      <c r="E149" s="339" t="s">
        <v>300</v>
      </c>
      <c r="F149" s="339" t="s">
        <v>301</v>
      </c>
      <c r="G149" s="348" t="s">
        <v>302</v>
      </c>
      <c r="H149" s="295">
        <v>4</v>
      </c>
      <c r="I149" s="226">
        <v>45280</v>
      </c>
      <c r="J149" s="366">
        <v>45657</v>
      </c>
      <c r="K149" s="360">
        <v>54</v>
      </c>
      <c r="L149" s="277" t="s">
        <v>649</v>
      </c>
    </row>
    <row r="150" spans="1:12" ht="162.75" hidden="1" x14ac:dyDescent="0.2">
      <c r="A150" s="213">
        <v>0</v>
      </c>
      <c r="B150" s="259">
        <v>139</v>
      </c>
      <c r="C150" s="355" t="s">
        <v>998</v>
      </c>
      <c r="D150" s="337" t="s">
        <v>299</v>
      </c>
      <c r="E150" s="339" t="s">
        <v>300</v>
      </c>
      <c r="F150" s="339" t="s">
        <v>242</v>
      </c>
      <c r="G150" s="348" t="s">
        <v>145</v>
      </c>
      <c r="H150" s="295">
        <v>2</v>
      </c>
      <c r="I150" s="226">
        <v>45280</v>
      </c>
      <c r="J150" s="366">
        <v>45657</v>
      </c>
      <c r="K150" s="360">
        <v>54</v>
      </c>
      <c r="L150" s="277" t="s">
        <v>649</v>
      </c>
    </row>
    <row r="151" spans="1:12" ht="162.75" hidden="1" x14ac:dyDescent="0.2">
      <c r="A151" s="213">
        <v>0</v>
      </c>
      <c r="B151" s="259">
        <v>140</v>
      </c>
      <c r="C151" s="355" t="s">
        <v>998</v>
      </c>
      <c r="D151" s="337" t="s">
        <v>299</v>
      </c>
      <c r="E151" s="339" t="s">
        <v>300</v>
      </c>
      <c r="F151" s="339" t="s">
        <v>934</v>
      </c>
      <c r="G151" s="348" t="s">
        <v>327</v>
      </c>
      <c r="H151" s="356">
        <v>13</v>
      </c>
      <c r="I151" s="226">
        <v>45280</v>
      </c>
      <c r="J151" s="366">
        <v>45688</v>
      </c>
      <c r="K151" s="360">
        <v>58</v>
      </c>
      <c r="L151" s="277" t="s">
        <v>649</v>
      </c>
    </row>
    <row r="152" spans="1:12" ht="162.75" hidden="1" x14ac:dyDescent="0.2">
      <c r="A152" s="213">
        <v>0</v>
      </c>
      <c r="B152" s="259">
        <v>141</v>
      </c>
      <c r="C152" s="355" t="s">
        <v>998</v>
      </c>
      <c r="D152" s="337" t="s">
        <v>299</v>
      </c>
      <c r="E152" s="339" t="s">
        <v>300</v>
      </c>
      <c r="F152" s="338" t="s">
        <v>334</v>
      </c>
      <c r="G152" s="348" t="s">
        <v>327</v>
      </c>
      <c r="H152" s="353">
        <v>13</v>
      </c>
      <c r="I152" s="226">
        <v>45280</v>
      </c>
      <c r="J152" s="366">
        <v>45688</v>
      </c>
      <c r="K152" s="360">
        <v>58</v>
      </c>
      <c r="L152" s="277" t="s">
        <v>650</v>
      </c>
    </row>
    <row r="153" spans="1:12" ht="162.75" hidden="1" x14ac:dyDescent="0.2">
      <c r="A153" s="213">
        <v>0</v>
      </c>
      <c r="B153" s="259">
        <v>142</v>
      </c>
      <c r="C153" s="355" t="s">
        <v>998</v>
      </c>
      <c r="D153" s="337" t="s">
        <v>299</v>
      </c>
      <c r="E153" s="339" t="s">
        <v>300</v>
      </c>
      <c r="F153" s="339" t="s">
        <v>982</v>
      </c>
      <c r="G153" s="348" t="s">
        <v>983</v>
      </c>
      <c r="H153" s="353">
        <v>1</v>
      </c>
      <c r="I153" s="226">
        <v>45280</v>
      </c>
      <c r="J153" s="366">
        <v>45473</v>
      </c>
      <c r="K153" s="360">
        <v>27</v>
      </c>
      <c r="L153" s="364" t="s">
        <v>676</v>
      </c>
    </row>
    <row r="154" spans="1:12" ht="162.75" hidden="1" x14ac:dyDescent="0.2">
      <c r="A154" s="213">
        <v>0</v>
      </c>
      <c r="B154" s="259">
        <v>143</v>
      </c>
      <c r="C154" s="355" t="s">
        <v>998</v>
      </c>
      <c r="D154" s="337" t="s">
        <v>299</v>
      </c>
      <c r="E154" s="339" t="s">
        <v>300</v>
      </c>
      <c r="F154" s="339" t="s">
        <v>984</v>
      </c>
      <c r="G154" s="348" t="s">
        <v>985</v>
      </c>
      <c r="H154" s="353">
        <v>7</v>
      </c>
      <c r="I154" s="226">
        <v>45280</v>
      </c>
      <c r="J154" s="366">
        <v>45688</v>
      </c>
      <c r="K154" s="360">
        <v>58</v>
      </c>
      <c r="L154" s="364" t="s">
        <v>676</v>
      </c>
    </row>
    <row r="155" spans="1:12" ht="162.75" hidden="1" x14ac:dyDescent="0.2">
      <c r="A155" s="213">
        <v>0</v>
      </c>
      <c r="B155" s="259">
        <v>143</v>
      </c>
      <c r="C155" s="355" t="s">
        <v>998</v>
      </c>
      <c r="D155" s="337" t="s">
        <v>299</v>
      </c>
      <c r="E155" s="339" t="s">
        <v>300</v>
      </c>
      <c r="F155" s="339" t="s">
        <v>878</v>
      </c>
      <c r="G155" s="348" t="s">
        <v>879</v>
      </c>
      <c r="H155" s="352" t="s">
        <v>61</v>
      </c>
      <c r="I155" s="226">
        <v>45280</v>
      </c>
      <c r="J155" s="366">
        <v>45382</v>
      </c>
      <c r="K155" s="360">
        <v>14</v>
      </c>
      <c r="L155" s="277" t="s">
        <v>648</v>
      </c>
    </row>
    <row r="156" spans="1:12" ht="162.75" hidden="1" x14ac:dyDescent="0.2">
      <c r="A156" s="213">
        <v>0</v>
      </c>
      <c r="B156" s="259">
        <v>144.42857142857099</v>
      </c>
      <c r="C156" s="355" t="s">
        <v>998</v>
      </c>
      <c r="D156" s="337" t="s">
        <v>299</v>
      </c>
      <c r="E156" s="339" t="s">
        <v>300</v>
      </c>
      <c r="F156" s="339" t="s">
        <v>972</v>
      </c>
      <c r="G156" s="348" t="s">
        <v>973</v>
      </c>
      <c r="H156" s="352" t="s">
        <v>61</v>
      </c>
      <c r="I156" s="226">
        <v>45280</v>
      </c>
      <c r="J156" s="366">
        <v>45382</v>
      </c>
      <c r="K156" s="360">
        <v>14</v>
      </c>
      <c r="L156" s="276" t="s">
        <v>1012</v>
      </c>
    </row>
    <row r="157" spans="1:12" ht="99.75" x14ac:dyDescent="0.2">
      <c r="B157" s="259">
        <v>145.32142857142901</v>
      </c>
      <c r="C157" s="376" t="s">
        <v>1043</v>
      </c>
      <c r="D157" s="376" t="s">
        <v>1044</v>
      </c>
      <c r="E157" s="376" t="s">
        <v>1045</v>
      </c>
      <c r="F157" s="376" t="s">
        <v>1046</v>
      </c>
      <c r="G157" s="376" t="s">
        <v>1047</v>
      </c>
      <c r="H157" s="377">
        <v>1</v>
      </c>
      <c r="I157" s="378">
        <v>45568</v>
      </c>
      <c r="J157" s="378">
        <v>45595</v>
      </c>
      <c r="K157" s="376">
        <v>4</v>
      </c>
      <c r="L157" s="379" t="s">
        <v>649</v>
      </c>
    </row>
    <row r="158" spans="1:12" ht="99.75" x14ac:dyDescent="0.2">
      <c r="B158" s="259">
        <v>146.21428571428601</v>
      </c>
      <c r="C158" s="376" t="s">
        <v>1048</v>
      </c>
      <c r="D158" s="376" t="s">
        <v>1044</v>
      </c>
      <c r="E158" s="376" t="s">
        <v>1045</v>
      </c>
      <c r="F158" s="376" t="s">
        <v>1049</v>
      </c>
      <c r="G158" s="376" t="s">
        <v>1050</v>
      </c>
      <c r="H158" s="380">
        <v>9</v>
      </c>
      <c r="I158" s="378">
        <v>45568</v>
      </c>
      <c r="J158" s="381">
        <v>45838</v>
      </c>
      <c r="K158" s="380">
        <v>38</v>
      </c>
      <c r="L158" s="379" t="s">
        <v>649</v>
      </c>
    </row>
    <row r="159" spans="1:12" ht="128.25" x14ac:dyDescent="0.2">
      <c r="B159" s="259">
        <v>147.107142857143</v>
      </c>
      <c r="C159" s="376" t="s">
        <v>1048</v>
      </c>
      <c r="D159" s="376" t="s">
        <v>1044</v>
      </c>
      <c r="E159" s="376" t="s">
        <v>1045</v>
      </c>
      <c r="F159" s="376" t="s">
        <v>1051</v>
      </c>
      <c r="G159" s="376" t="s">
        <v>1052</v>
      </c>
      <c r="H159" s="377">
        <v>1</v>
      </c>
      <c r="I159" s="378">
        <v>45568</v>
      </c>
      <c r="J159" s="382">
        <v>45656</v>
      </c>
      <c r="K159" s="383">
        <v>12</v>
      </c>
      <c r="L159" s="379" t="s">
        <v>649</v>
      </c>
    </row>
    <row r="160" spans="1:12" ht="128.25" x14ac:dyDescent="0.2">
      <c r="B160" s="259">
        <v>148</v>
      </c>
      <c r="C160" s="376" t="s">
        <v>1048</v>
      </c>
      <c r="D160" s="376" t="s">
        <v>1044</v>
      </c>
      <c r="E160" s="376" t="s">
        <v>1045</v>
      </c>
      <c r="F160" s="376" t="s">
        <v>1053</v>
      </c>
      <c r="G160" s="376" t="s">
        <v>1054</v>
      </c>
      <c r="H160" s="380">
        <v>9</v>
      </c>
      <c r="I160" s="378">
        <v>45568</v>
      </c>
      <c r="J160" s="381">
        <v>45595</v>
      </c>
      <c r="K160" s="380">
        <v>4</v>
      </c>
      <c r="L160" s="379" t="s">
        <v>649</v>
      </c>
    </row>
    <row r="161" spans="2:12" ht="71.25" x14ac:dyDescent="0.2">
      <c r="B161" s="259">
        <v>148.892857142857</v>
      </c>
      <c r="C161" s="376" t="s">
        <v>1048</v>
      </c>
      <c r="D161" s="376" t="s">
        <v>1044</v>
      </c>
      <c r="E161" s="379" t="s">
        <v>684</v>
      </c>
      <c r="F161" s="379" t="s">
        <v>685</v>
      </c>
      <c r="G161" s="379" t="s">
        <v>104</v>
      </c>
      <c r="H161" s="384">
        <v>1</v>
      </c>
      <c r="I161" s="378">
        <v>45575</v>
      </c>
      <c r="J161" s="381">
        <v>45838</v>
      </c>
      <c r="K161" s="380">
        <v>38</v>
      </c>
      <c r="L161" s="385" t="s">
        <v>1055</v>
      </c>
    </row>
    <row r="162" spans="2:12" ht="128.25" hidden="1" x14ac:dyDescent="0.2">
      <c r="B162" s="259">
        <v>149.78571428571399</v>
      </c>
      <c r="C162" s="386" t="s">
        <v>1056</v>
      </c>
      <c r="D162" s="376" t="s">
        <v>1057</v>
      </c>
      <c r="E162" s="376" t="s">
        <v>1058</v>
      </c>
      <c r="F162" s="376" t="s">
        <v>1059</v>
      </c>
      <c r="G162" s="376" t="s">
        <v>1060</v>
      </c>
      <c r="H162" s="377">
        <v>1</v>
      </c>
      <c r="I162" s="382">
        <v>45568</v>
      </c>
      <c r="J162" s="382">
        <v>45656</v>
      </c>
      <c r="K162" s="383">
        <v>12</v>
      </c>
      <c r="L162" s="379" t="s">
        <v>649</v>
      </c>
    </row>
    <row r="163" spans="2:12" ht="128.25" hidden="1" x14ac:dyDescent="0.2">
      <c r="B163" s="259">
        <v>150.67857142857099</v>
      </c>
      <c r="C163" s="386" t="s">
        <v>1056</v>
      </c>
      <c r="D163" s="376" t="s">
        <v>1057</v>
      </c>
      <c r="E163" s="376" t="s">
        <v>1058</v>
      </c>
      <c r="F163" s="376" t="s">
        <v>1061</v>
      </c>
      <c r="G163" s="376" t="s">
        <v>1052</v>
      </c>
      <c r="H163" s="377">
        <v>1</v>
      </c>
      <c r="I163" s="382">
        <v>45568</v>
      </c>
      <c r="J163" s="382">
        <v>45656</v>
      </c>
      <c r="K163" s="383">
        <v>12</v>
      </c>
      <c r="L163" s="379" t="s">
        <v>649</v>
      </c>
    </row>
    <row r="164" spans="2:12" ht="99.75" hidden="1" x14ac:dyDescent="0.2">
      <c r="B164" s="259">
        <v>151.57142857142901</v>
      </c>
      <c r="C164" s="386" t="s">
        <v>1056</v>
      </c>
      <c r="D164" s="376" t="s">
        <v>1057</v>
      </c>
      <c r="E164" s="379" t="s">
        <v>684</v>
      </c>
      <c r="F164" s="379" t="s">
        <v>685</v>
      </c>
      <c r="G164" s="379" t="s">
        <v>104</v>
      </c>
      <c r="H164" s="384">
        <v>1</v>
      </c>
      <c r="I164" s="378">
        <v>45575</v>
      </c>
      <c r="J164" s="381">
        <v>45838</v>
      </c>
      <c r="K164" s="380">
        <v>38</v>
      </c>
      <c r="L164" s="385" t="s">
        <v>1055</v>
      </c>
    </row>
    <row r="165" spans="2:12" ht="128.25" hidden="1" x14ac:dyDescent="0.2">
      <c r="B165" s="259">
        <v>152.46428571428601</v>
      </c>
      <c r="C165" s="386" t="s">
        <v>1056</v>
      </c>
      <c r="D165" s="376" t="s">
        <v>1057</v>
      </c>
      <c r="E165" s="376" t="s">
        <v>1058</v>
      </c>
      <c r="F165" s="376" t="s">
        <v>1062</v>
      </c>
      <c r="G165" s="376" t="s">
        <v>1063</v>
      </c>
      <c r="H165" s="387">
        <v>1</v>
      </c>
      <c r="I165" s="382">
        <v>45568</v>
      </c>
      <c r="J165" s="382">
        <v>45656</v>
      </c>
      <c r="K165" s="388">
        <v>12</v>
      </c>
      <c r="L165" s="379" t="s">
        <v>649</v>
      </c>
    </row>
    <row r="166" spans="2:12" ht="120" hidden="1" x14ac:dyDescent="0.2">
      <c r="B166" s="259">
        <v>153.357142857143</v>
      </c>
      <c r="C166" s="389" t="s">
        <v>1064</v>
      </c>
      <c r="D166" s="389" t="s">
        <v>1065</v>
      </c>
      <c r="E166" s="389" t="s">
        <v>1066</v>
      </c>
      <c r="F166" s="389" t="s">
        <v>1067</v>
      </c>
      <c r="G166" s="389" t="s">
        <v>1068</v>
      </c>
      <c r="H166" s="390">
        <v>1</v>
      </c>
      <c r="I166" s="391">
        <v>45659</v>
      </c>
      <c r="J166" s="391">
        <v>45838</v>
      </c>
      <c r="K166" s="390">
        <v>25</v>
      </c>
      <c r="L166" s="379" t="s">
        <v>1069</v>
      </c>
    </row>
    <row r="167" spans="2:12" ht="120" hidden="1" x14ac:dyDescent="0.2">
      <c r="B167" s="259">
        <v>154.25</v>
      </c>
      <c r="C167" s="389" t="s">
        <v>1064</v>
      </c>
      <c r="D167" s="389" t="s">
        <v>1065</v>
      </c>
      <c r="E167" s="389" t="s">
        <v>1066</v>
      </c>
      <c r="F167" s="389" t="s">
        <v>1070</v>
      </c>
      <c r="G167" s="389" t="s">
        <v>1071</v>
      </c>
      <c r="H167" s="390">
        <v>1</v>
      </c>
      <c r="I167" s="391">
        <v>45659</v>
      </c>
      <c r="J167" s="391">
        <v>45746</v>
      </c>
      <c r="K167" s="390">
        <v>12</v>
      </c>
      <c r="L167" s="379" t="s">
        <v>1069</v>
      </c>
    </row>
    <row r="168" spans="2:12" ht="120" hidden="1" x14ac:dyDescent="0.2">
      <c r="B168" s="259">
        <v>155.142857142857</v>
      </c>
      <c r="C168" s="389" t="s">
        <v>1064</v>
      </c>
      <c r="D168" s="389" t="s">
        <v>1065</v>
      </c>
      <c r="E168" s="389" t="s">
        <v>1066</v>
      </c>
      <c r="F168" s="389" t="s">
        <v>1072</v>
      </c>
      <c r="G168" s="389" t="s">
        <v>1071</v>
      </c>
      <c r="H168" s="390">
        <v>1</v>
      </c>
      <c r="I168" s="391">
        <v>45659</v>
      </c>
      <c r="J168" s="391">
        <v>45746</v>
      </c>
      <c r="K168" s="390">
        <v>12</v>
      </c>
      <c r="L168" s="379" t="s">
        <v>1069</v>
      </c>
    </row>
    <row r="169" spans="2:12" ht="120" hidden="1" x14ac:dyDescent="0.2">
      <c r="B169" s="259">
        <v>156.03571428571399</v>
      </c>
      <c r="C169" s="389" t="s">
        <v>1064</v>
      </c>
      <c r="D169" s="389" t="s">
        <v>1065</v>
      </c>
      <c r="E169" s="389" t="s">
        <v>1073</v>
      </c>
      <c r="F169" s="389" t="s">
        <v>1074</v>
      </c>
      <c r="G169" s="390" t="s">
        <v>1075</v>
      </c>
      <c r="H169" s="390">
        <v>1</v>
      </c>
      <c r="I169" s="391">
        <v>45678</v>
      </c>
      <c r="J169" s="391">
        <v>45656</v>
      </c>
      <c r="K169" s="390">
        <v>10</v>
      </c>
      <c r="L169" s="379" t="s">
        <v>1069</v>
      </c>
    </row>
    <row r="170" spans="2:12" ht="120" hidden="1" x14ac:dyDescent="0.2">
      <c r="B170" s="259">
        <v>156.92857142857099</v>
      </c>
      <c r="C170" s="389" t="s">
        <v>1064</v>
      </c>
      <c r="D170" s="389" t="s">
        <v>1065</v>
      </c>
      <c r="E170" s="389" t="s">
        <v>1076</v>
      </c>
      <c r="F170" s="389" t="s">
        <v>1077</v>
      </c>
      <c r="G170" s="389" t="s">
        <v>1078</v>
      </c>
      <c r="H170" s="390">
        <v>1</v>
      </c>
      <c r="I170" s="391">
        <v>45659</v>
      </c>
      <c r="J170" s="391">
        <v>45688</v>
      </c>
      <c r="K170" s="390">
        <v>4</v>
      </c>
      <c r="L170" s="379" t="s">
        <v>107</v>
      </c>
    </row>
    <row r="171" spans="2:12" ht="135" hidden="1" x14ac:dyDescent="0.2">
      <c r="B171" s="259">
        <v>157.82142857142901</v>
      </c>
      <c r="C171" s="389" t="s">
        <v>1079</v>
      </c>
      <c r="D171" s="392" t="s">
        <v>1080</v>
      </c>
      <c r="E171" s="389" t="s">
        <v>1081</v>
      </c>
      <c r="F171" s="389" t="s">
        <v>1082</v>
      </c>
      <c r="G171" s="389" t="s">
        <v>1083</v>
      </c>
      <c r="H171" s="393">
        <v>1</v>
      </c>
      <c r="I171" s="391">
        <v>45659</v>
      </c>
      <c r="J171" s="391">
        <v>45838</v>
      </c>
      <c r="K171" s="390">
        <v>25</v>
      </c>
      <c r="L171" s="379" t="s">
        <v>1084</v>
      </c>
    </row>
    <row r="172" spans="2:12" ht="135" hidden="1" x14ac:dyDescent="0.2">
      <c r="B172" s="259">
        <v>158.71428571428601</v>
      </c>
      <c r="C172" s="389" t="s">
        <v>1079</v>
      </c>
      <c r="D172" s="392" t="s">
        <v>1080</v>
      </c>
      <c r="E172" s="389" t="s">
        <v>1081</v>
      </c>
      <c r="F172" s="389" t="s">
        <v>1085</v>
      </c>
      <c r="G172" s="389" t="s">
        <v>1086</v>
      </c>
      <c r="H172" s="393">
        <v>1</v>
      </c>
      <c r="I172" s="391">
        <v>45659</v>
      </c>
      <c r="J172" s="391">
        <v>45746</v>
      </c>
      <c r="K172" s="390">
        <v>12</v>
      </c>
      <c r="L172" s="379" t="s">
        <v>1087</v>
      </c>
    </row>
    <row r="173" spans="2:12" ht="135" hidden="1" x14ac:dyDescent="0.2">
      <c r="B173" s="259">
        <v>159.607142857143</v>
      </c>
      <c r="C173" s="389" t="s">
        <v>1079</v>
      </c>
      <c r="D173" s="389" t="s">
        <v>1080</v>
      </c>
      <c r="E173" s="389" t="s">
        <v>1081</v>
      </c>
      <c r="F173" s="389" t="s">
        <v>1088</v>
      </c>
      <c r="G173" s="389" t="s">
        <v>1086</v>
      </c>
      <c r="H173" s="393">
        <v>1</v>
      </c>
      <c r="I173" s="391">
        <v>45659</v>
      </c>
      <c r="J173" s="391">
        <v>45746</v>
      </c>
      <c r="K173" s="390">
        <v>12</v>
      </c>
      <c r="L173" s="379" t="s">
        <v>1087</v>
      </c>
    </row>
    <row r="174" spans="2:12" ht="135" hidden="1" x14ac:dyDescent="0.2">
      <c r="B174" s="259">
        <v>160.5</v>
      </c>
      <c r="C174" s="389" t="s">
        <v>1079</v>
      </c>
      <c r="D174" s="389" t="s">
        <v>1080</v>
      </c>
      <c r="E174" s="389" t="s">
        <v>1081</v>
      </c>
      <c r="F174" s="389" t="s">
        <v>1089</v>
      </c>
      <c r="G174" s="389" t="s">
        <v>1090</v>
      </c>
      <c r="H174" s="390">
        <v>4</v>
      </c>
      <c r="I174" s="391">
        <v>45659</v>
      </c>
      <c r="J174" s="391">
        <v>46022</v>
      </c>
      <c r="K174" s="388">
        <v>52</v>
      </c>
      <c r="L174" s="379" t="s">
        <v>1084</v>
      </c>
    </row>
    <row r="175" spans="2:12" ht="135" hidden="1" x14ac:dyDescent="0.2">
      <c r="B175" s="259">
        <v>161.392857142857</v>
      </c>
      <c r="C175" s="389" t="s">
        <v>1079</v>
      </c>
      <c r="D175" s="389" t="s">
        <v>1080</v>
      </c>
      <c r="E175" s="389" t="s">
        <v>1081</v>
      </c>
      <c r="F175" s="389" t="s">
        <v>1091</v>
      </c>
      <c r="G175" s="389" t="s">
        <v>1092</v>
      </c>
      <c r="H175" s="390">
        <v>1</v>
      </c>
      <c r="I175" s="391">
        <v>45689</v>
      </c>
      <c r="J175" s="391">
        <v>46022</v>
      </c>
      <c r="K175" s="388">
        <v>12</v>
      </c>
      <c r="L175" s="379" t="s">
        <v>1084</v>
      </c>
    </row>
    <row r="176" spans="2:12" ht="135" hidden="1" x14ac:dyDescent="0.2">
      <c r="B176" s="259">
        <v>162.28571428571399</v>
      </c>
      <c r="C176" s="389" t="s">
        <v>1079</v>
      </c>
      <c r="D176" s="389" t="s">
        <v>1080</v>
      </c>
      <c r="E176" s="389" t="s">
        <v>1081</v>
      </c>
      <c r="F176" s="389" t="s">
        <v>1093</v>
      </c>
      <c r="G176" s="389" t="s">
        <v>1094</v>
      </c>
      <c r="H176" s="390">
        <v>12</v>
      </c>
      <c r="I176" s="391">
        <v>45659</v>
      </c>
      <c r="J176" s="391">
        <v>46022</v>
      </c>
      <c r="K176" s="388">
        <v>52</v>
      </c>
      <c r="L176" s="379" t="s">
        <v>1084</v>
      </c>
    </row>
    <row r="177" spans="2:12" ht="105" hidden="1" x14ac:dyDescent="0.2">
      <c r="B177" s="259">
        <v>163.17857142857099</v>
      </c>
      <c r="C177" s="389" t="s">
        <v>1079</v>
      </c>
      <c r="D177" s="389" t="s">
        <v>1080</v>
      </c>
      <c r="E177" s="389" t="s">
        <v>1076</v>
      </c>
      <c r="F177" s="389" t="s">
        <v>1077</v>
      </c>
      <c r="G177" s="389" t="s">
        <v>1078</v>
      </c>
      <c r="H177" s="390">
        <v>1</v>
      </c>
      <c r="I177" s="391">
        <v>45659</v>
      </c>
      <c r="J177" s="391">
        <v>45688</v>
      </c>
      <c r="K177" s="390">
        <v>4</v>
      </c>
      <c r="L177" s="379" t="s">
        <v>107</v>
      </c>
    </row>
    <row r="178" spans="2:12" ht="120" hidden="1" x14ac:dyDescent="0.2">
      <c r="B178" s="259">
        <v>164.07142857142901</v>
      </c>
      <c r="C178" s="389" t="s">
        <v>1095</v>
      </c>
      <c r="D178" s="389" t="s">
        <v>1096</v>
      </c>
      <c r="E178" s="389" t="s">
        <v>1097</v>
      </c>
      <c r="F178" s="389" t="s">
        <v>1098</v>
      </c>
      <c r="G178" s="389" t="s">
        <v>1099</v>
      </c>
      <c r="H178" s="394">
        <v>1</v>
      </c>
      <c r="I178" s="391">
        <v>45659</v>
      </c>
      <c r="J178" s="391">
        <v>45746</v>
      </c>
      <c r="K178" s="388">
        <v>12</v>
      </c>
      <c r="L178" s="379" t="s">
        <v>1087</v>
      </c>
    </row>
    <row r="179" spans="2:12" ht="120" hidden="1" x14ac:dyDescent="0.2">
      <c r="B179" s="259">
        <v>164.96428571428601</v>
      </c>
      <c r="C179" s="389" t="s">
        <v>1095</v>
      </c>
      <c r="D179" s="389" t="s">
        <v>1096</v>
      </c>
      <c r="E179" s="389" t="s">
        <v>1097</v>
      </c>
      <c r="F179" s="389" t="s">
        <v>1100</v>
      </c>
      <c r="G179" s="389" t="s">
        <v>1101</v>
      </c>
      <c r="H179" s="394">
        <v>1</v>
      </c>
      <c r="I179" s="391">
        <v>45659</v>
      </c>
      <c r="J179" s="391">
        <v>45746</v>
      </c>
      <c r="K179" s="388">
        <v>12</v>
      </c>
      <c r="L179" s="379" t="s">
        <v>1102</v>
      </c>
    </row>
    <row r="180" spans="2:12" ht="120" hidden="1" x14ac:dyDescent="0.2">
      <c r="B180" s="259">
        <v>165.857142857143</v>
      </c>
      <c r="C180" s="389" t="s">
        <v>1095</v>
      </c>
      <c r="D180" s="389" t="s">
        <v>1096</v>
      </c>
      <c r="E180" s="389" t="s">
        <v>1076</v>
      </c>
      <c r="F180" s="389" t="s">
        <v>1077</v>
      </c>
      <c r="G180" s="389" t="s">
        <v>1078</v>
      </c>
      <c r="H180" s="390">
        <v>1</v>
      </c>
      <c r="I180" s="391">
        <v>45659</v>
      </c>
      <c r="J180" s="391">
        <v>45688</v>
      </c>
      <c r="K180" s="390">
        <v>4</v>
      </c>
      <c r="L180" s="379" t="s">
        <v>107</v>
      </c>
    </row>
    <row r="181" spans="2:12" ht="120" hidden="1" x14ac:dyDescent="0.2">
      <c r="B181" s="259">
        <v>166.75</v>
      </c>
      <c r="C181" s="389" t="s">
        <v>1103</v>
      </c>
      <c r="D181" s="389" t="s">
        <v>1104</v>
      </c>
      <c r="E181" s="389" t="s">
        <v>1105</v>
      </c>
      <c r="F181" s="389" t="s">
        <v>1106</v>
      </c>
      <c r="G181" s="389" t="s">
        <v>1107</v>
      </c>
      <c r="H181" s="388">
        <v>1</v>
      </c>
      <c r="I181" s="391">
        <v>45659</v>
      </c>
      <c r="J181" s="391">
        <v>45746</v>
      </c>
      <c r="K181" s="388">
        <v>12</v>
      </c>
      <c r="L181" s="379" t="s">
        <v>1108</v>
      </c>
    </row>
    <row r="182" spans="2:12" ht="120" hidden="1" x14ac:dyDescent="0.2">
      <c r="B182" s="259">
        <v>167.642857142857</v>
      </c>
      <c r="C182" s="389" t="s">
        <v>1103</v>
      </c>
      <c r="D182" s="389" t="s">
        <v>1104</v>
      </c>
      <c r="E182" s="389" t="s">
        <v>1105</v>
      </c>
      <c r="F182" s="389" t="s">
        <v>1109</v>
      </c>
      <c r="G182" s="389" t="s">
        <v>1110</v>
      </c>
      <c r="H182" s="393">
        <v>1</v>
      </c>
      <c r="I182" s="391">
        <v>45659</v>
      </c>
      <c r="J182" s="391">
        <v>46022</v>
      </c>
      <c r="K182" s="388">
        <v>52</v>
      </c>
      <c r="L182" s="379" t="s">
        <v>1111</v>
      </c>
    </row>
    <row r="183" spans="2:12" ht="120" hidden="1" x14ac:dyDescent="0.2">
      <c r="B183" s="259">
        <v>168.53571428571399</v>
      </c>
      <c r="C183" s="389" t="s">
        <v>1103</v>
      </c>
      <c r="D183" s="389" t="s">
        <v>1104</v>
      </c>
      <c r="E183" s="389" t="s">
        <v>1105</v>
      </c>
      <c r="F183" s="389" t="s">
        <v>1112</v>
      </c>
      <c r="G183" s="389" t="s">
        <v>1113</v>
      </c>
      <c r="H183" s="388">
        <v>6</v>
      </c>
      <c r="I183" s="391">
        <v>45659</v>
      </c>
      <c r="J183" s="391">
        <v>45688</v>
      </c>
      <c r="K183" s="388">
        <v>5</v>
      </c>
      <c r="L183" s="379" t="s">
        <v>1111</v>
      </c>
    </row>
    <row r="184" spans="2:12" ht="120" hidden="1" x14ac:dyDescent="0.2">
      <c r="B184" s="259">
        <v>169.42857142857099</v>
      </c>
      <c r="C184" s="389" t="s">
        <v>1103</v>
      </c>
      <c r="D184" s="389" t="s">
        <v>1104</v>
      </c>
      <c r="E184" s="389" t="s">
        <v>1076</v>
      </c>
      <c r="F184" s="389" t="s">
        <v>1077</v>
      </c>
      <c r="G184" s="389" t="s">
        <v>1078</v>
      </c>
      <c r="H184" s="390">
        <v>1</v>
      </c>
      <c r="I184" s="391">
        <v>45659</v>
      </c>
      <c r="J184" s="391">
        <v>45688</v>
      </c>
      <c r="K184" s="390">
        <v>4</v>
      </c>
      <c r="L184" s="379" t="s">
        <v>107</v>
      </c>
    </row>
    <row r="185" spans="2:12" ht="120" hidden="1" x14ac:dyDescent="0.2">
      <c r="B185" s="259">
        <v>170.32142857142901</v>
      </c>
      <c r="C185" s="389" t="s">
        <v>1114</v>
      </c>
      <c r="D185" s="389" t="s">
        <v>1115</v>
      </c>
      <c r="E185" s="389" t="s">
        <v>1105</v>
      </c>
      <c r="F185" s="389" t="s">
        <v>1106</v>
      </c>
      <c r="G185" s="389" t="s">
        <v>1107</v>
      </c>
      <c r="H185" s="388">
        <v>1</v>
      </c>
      <c r="I185" s="391">
        <v>45659</v>
      </c>
      <c r="J185" s="391">
        <v>45746</v>
      </c>
      <c r="K185" s="388">
        <v>12</v>
      </c>
      <c r="L185" s="379" t="s">
        <v>1108</v>
      </c>
    </row>
    <row r="186" spans="2:12" ht="120" hidden="1" x14ac:dyDescent="0.2">
      <c r="B186" s="259">
        <v>171.21428571428601</v>
      </c>
      <c r="C186" s="389" t="s">
        <v>1114</v>
      </c>
      <c r="D186" s="389" t="s">
        <v>1115</v>
      </c>
      <c r="E186" s="389" t="s">
        <v>1105</v>
      </c>
      <c r="F186" s="389" t="s">
        <v>1109</v>
      </c>
      <c r="G186" s="389" t="s">
        <v>1110</v>
      </c>
      <c r="H186" s="393">
        <v>1</v>
      </c>
      <c r="I186" s="391">
        <v>45659</v>
      </c>
      <c r="J186" s="391">
        <v>46022</v>
      </c>
      <c r="K186" s="388">
        <v>52</v>
      </c>
      <c r="L186" s="379" t="s">
        <v>1111</v>
      </c>
    </row>
    <row r="187" spans="2:12" ht="120" hidden="1" x14ac:dyDescent="0.2">
      <c r="B187" s="259">
        <v>172.107142857143</v>
      </c>
      <c r="C187" s="389" t="s">
        <v>1114</v>
      </c>
      <c r="D187" s="389" t="s">
        <v>1115</v>
      </c>
      <c r="E187" s="389" t="s">
        <v>1105</v>
      </c>
      <c r="F187" s="389" t="s">
        <v>1116</v>
      </c>
      <c r="G187" s="389" t="s">
        <v>1113</v>
      </c>
      <c r="H187" s="388">
        <v>3</v>
      </c>
      <c r="I187" s="391">
        <v>45659</v>
      </c>
      <c r="J187" s="391">
        <v>45688</v>
      </c>
      <c r="K187" s="388">
        <v>5</v>
      </c>
      <c r="L187" s="379" t="s">
        <v>1111</v>
      </c>
    </row>
    <row r="188" spans="2:12" ht="120" hidden="1" x14ac:dyDescent="0.2">
      <c r="B188" s="259">
        <v>173</v>
      </c>
      <c r="C188" s="389" t="s">
        <v>1114</v>
      </c>
      <c r="D188" s="389" t="s">
        <v>1115</v>
      </c>
      <c r="E188" s="389" t="s">
        <v>1076</v>
      </c>
      <c r="F188" s="389" t="s">
        <v>1077</v>
      </c>
      <c r="G188" s="389" t="s">
        <v>1078</v>
      </c>
      <c r="H188" s="390">
        <v>1</v>
      </c>
      <c r="I188" s="391">
        <v>45659</v>
      </c>
      <c r="J188" s="391">
        <v>45688</v>
      </c>
      <c r="K188" s="390">
        <v>4</v>
      </c>
      <c r="L188" s="379" t="s">
        <v>107</v>
      </c>
    </row>
    <row r="189" spans="2:12" ht="150" hidden="1" x14ac:dyDescent="0.2">
      <c r="B189" s="259">
        <v>173.892857142857</v>
      </c>
      <c r="C189" s="389" t="s">
        <v>1117</v>
      </c>
      <c r="D189" s="389" t="s">
        <v>1118</v>
      </c>
      <c r="E189" s="389" t="s">
        <v>1119</v>
      </c>
      <c r="F189" s="389" t="s">
        <v>1120</v>
      </c>
      <c r="G189" s="389" t="s">
        <v>1121</v>
      </c>
      <c r="H189" s="388">
        <v>1</v>
      </c>
      <c r="I189" s="391">
        <v>45649</v>
      </c>
      <c r="J189" s="391">
        <v>45657</v>
      </c>
      <c r="K189" s="388">
        <v>2</v>
      </c>
      <c r="L189" s="379" t="s">
        <v>1122</v>
      </c>
    </row>
    <row r="190" spans="2:12" ht="150" hidden="1" x14ac:dyDescent="0.2">
      <c r="B190" s="259">
        <v>174.78571428571399</v>
      </c>
      <c r="C190" s="389" t="s">
        <v>1117</v>
      </c>
      <c r="D190" s="389" t="s">
        <v>1123</v>
      </c>
      <c r="E190" s="389" t="s">
        <v>1119</v>
      </c>
      <c r="F190" s="389" t="s">
        <v>1124</v>
      </c>
      <c r="G190" s="389" t="s">
        <v>1125</v>
      </c>
      <c r="H190" s="388">
        <v>4</v>
      </c>
      <c r="I190" s="391">
        <v>45659</v>
      </c>
      <c r="J190" s="391">
        <v>46022</v>
      </c>
      <c r="K190" s="388">
        <v>52</v>
      </c>
      <c r="L190" s="379" t="s">
        <v>1122</v>
      </c>
    </row>
    <row r="191" spans="2:12" ht="150" hidden="1" x14ac:dyDescent="0.2">
      <c r="B191" s="259">
        <v>175.67857142857099</v>
      </c>
      <c r="C191" s="389" t="s">
        <v>1117</v>
      </c>
      <c r="D191" s="389" t="s">
        <v>1123</v>
      </c>
      <c r="E191" s="389" t="s">
        <v>1119</v>
      </c>
      <c r="F191" s="389" t="s">
        <v>1126</v>
      </c>
      <c r="G191" s="389" t="s">
        <v>1127</v>
      </c>
      <c r="H191" s="393">
        <v>1</v>
      </c>
      <c r="I191" s="391">
        <v>45659</v>
      </c>
      <c r="J191" s="391">
        <v>46022</v>
      </c>
      <c r="K191" s="388">
        <v>52</v>
      </c>
      <c r="L191" s="379" t="s">
        <v>1128</v>
      </c>
    </row>
    <row r="192" spans="2:12" ht="120" hidden="1" x14ac:dyDescent="0.2">
      <c r="B192" s="259">
        <v>176.57142857142901</v>
      </c>
      <c r="C192" s="389" t="s">
        <v>1117</v>
      </c>
      <c r="D192" s="389" t="s">
        <v>1123</v>
      </c>
      <c r="E192" s="389" t="s">
        <v>1076</v>
      </c>
      <c r="F192" s="389" t="s">
        <v>1077</v>
      </c>
      <c r="G192" s="389" t="s">
        <v>1078</v>
      </c>
      <c r="H192" s="390">
        <v>1</v>
      </c>
      <c r="I192" s="391">
        <v>45659</v>
      </c>
      <c r="J192" s="391">
        <v>45688</v>
      </c>
      <c r="K192" s="390">
        <v>4</v>
      </c>
      <c r="L192" s="379" t="s">
        <v>107</v>
      </c>
    </row>
    <row r="193" spans="2:12" ht="90" hidden="1" x14ac:dyDescent="0.2">
      <c r="B193" s="259">
        <v>177.46428571428601</v>
      </c>
      <c r="C193" s="389" t="s">
        <v>1129</v>
      </c>
      <c r="D193" s="389" t="s">
        <v>1130</v>
      </c>
      <c r="E193" s="389" t="s">
        <v>1131</v>
      </c>
      <c r="F193" s="389" t="s">
        <v>1132</v>
      </c>
      <c r="G193" s="389" t="s">
        <v>1133</v>
      </c>
      <c r="H193" s="388">
        <v>12</v>
      </c>
      <c r="I193" s="391">
        <v>45659</v>
      </c>
      <c r="J193" s="391">
        <v>46022</v>
      </c>
      <c r="K193" s="388">
        <v>52</v>
      </c>
      <c r="L193" s="379" t="s">
        <v>1134</v>
      </c>
    </row>
    <row r="194" spans="2:12" ht="90" hidden="1" x14ac:dyDescent="0.2">
      <c r="B194" s="259">
        <v>178.357142857143</v>
      </c>
      <c r="C194" s="389" t="s">
        <v>1129</v>
      </c>
      <c r="D194" s="389" t="s">
        <v>1130</v>
      </c>
      <c r="E194" s="389" t="s">
        <v>1131</v>
      </c>
      <c r="F194" s="389" t="s">
        <v>1135</v>
      </c>
      <c r="G194" s="389" t="s">
        <v>1136</v>
      </c>
      <c r="H194" s="388">
        <v>12</v>
      </c>
      <c r="I194" s="391">
        <v>45658</v>
      </c>
      <c r="J194" s="391">
        <v>46022</v>
      </c>
      <c r="K194" s="388">
        <v>52</v>
      </c>
      <c r="L194" s="379" t="s">
        <v>649</v>
      </c>
    </row>
    <row r="195" spans="2:12" ht="90" hidden="1" x14ac:dyDescent="0.2">
      <c r="B195" s="259">
        <v>179.25</v>
      </c>
      <c r="C195" s="389" t="s">
        <v>1129</v>
      </c>
      <c r="D195" s="389" t="s">
        <v>1130</v>
      </c>
      <c r="E195" s="389" t="s">
        <v>1131</v>
      </c>
      <c r="F195" s="389" t="s">
        <v>1137</v>
      </c>
      <c r="G195" s="389" t="s">
        <v>1138</v>
      </c>
      <c r="H195" s="388">
        <v>12</v>
      </c>
      <c r="I195" s="391">
        <v>45658</v>
      </c>
      <c r="J195" s="391">
        <v>46022</v>
      </c>
      <c r="K195" s="388">
        <v>52</v>
      </c>
      <c r="L195" s="379" t="s">
        <v>1139</v>
      </c>
    </row>
    <row r="196" spans="2:12" ht="135" hidden="1" x14ac:dyDescent="0.2">
      <c r="B196" s="259">
        <v>180.142857142857</v>
      </c>
      <c r="C196" s="389" t="s">
        <v>1140</v>
      </c>
      <c r="D196" s="389" t="s">
        <v>1141</v>
      </c>
      <c r="E196" s="389" t="s">
        <v>1142</v>
      </c>
      <c r="F196" s="389" t="s">
        <v>1143</v>
      </c>
      <c r="G196" s="389" t="s">
        <v>1136</v>
      </c>
      <c r="H196" s="388">
        <v>12</v>
      </c>
      <c r="I196" s="391">
        <v>45658</v>
      </c>
      <c r="J196" s="391">
        <v>46022</v>
      </c>
      <c r="K196" s="388">
        <v>52</v>
      </c>
      <c r="L196" s="379" t="s">
        <v>649</v>
      </c>
    </row>
    <row r="197" spans="2:12" ht="135" hidden="1" x14ac:dyDescent="0.2">
      <c r="B197" s="259">
        <v>181.03571428571399</v>
      </c>
      <c r="C197" s="389" t="s">
        <v>1140</v>
      </c>
      <c r="D197" s="389" t="s">
        <v>1141</v>
      </c>
      <c r="E197" s="389" t="s">
        <v>1142</v>
      </c>
      <c r="F197" s="389" t="s">
        <v>1144</v>
      </c>
      <c r="G197" s="389" t="s">
        <v>1145</v>
      </c>
      <c r="H197" s="393">
        <v>1</v>
      </c>
      <c r="I197" s="391">
        <v>45658</v>
      </c>
      <c r="J197" s="391">
        <v>46022</v>
      </c>
      <c r="K197" s="388">
        <v>52</v>
      </c>
      <c r="L197" s="379" t="s">
        <v>649</v>
      </c>
    </row>
    <row r="198" spans="2:12" ht="120" hidden="1" x14ac:dyDescent="0.2">
      <c r="B198" s="259">
        <v>181.92857142857099</v>
      </c>
      <c r="C198" s="389" t="s">
        <v>1140</v>
      </c>
      <c r="D198" s="389" t="s">
        <v>1141</v>
      </c>
      <c r="E198" s="389" t="s">
        <v>1076</v>
      </c>
      <c r="F198" s="389" t="s">
        <v>1077</v>
      </c>
      <c r="G198" s="389" t="s">
        <v>1078</v>
      </c>
      <c r="H198" s="390">
        <v>1</v>
      </c>
      <c r="I198" s="391">
        <v>45659</v>
      </c>
      <c r="J198" s="391">
        <v>45688</v>
      </c>
      <c r="K198" s="390">
        <v>4</v>
      </c>
      <c r="L198" s="379" t="s">
        <v>107</v>
      </c>
    </row>
    <row r="199" spans="2:12" ht="120" hidden="1" x14ac:dyDescent="0.2">
      <c r="B199" s="259">
        <v>182.82142857142901</v>
      </c>
      <c r="C199" s="389" t="s">
        <v>1146</v>
      </c>
      <c r="D199" s="389" t="s">
        <v>1147</v>
      </c>
      <c r="E199" s="389" t="s">
        <v>1105</v>
      </c>
      <c r="F199" s="389" t="s">
        <v>1106</v>
      </c>
      <c r="G199" s="389" t="s">
        <v>1107</v>
      </c>
      <c r="H199" s="388">
        <v>1</v>
      </c>
      <c r="I199" s="391">
        <v>45659</v>
      </c>
      <c r="J199" s="391">
        <v>45746</v>
      </c>
      <c r="K199" s="388">
        <v>12</v>
      </c>
      <c r="L199" s="379" t="s">
        <v>1108</v>
      </c>
    </row>
    <row r="200" spans="2:12" ht="120" hidden="1" x14ac:dyDescent="0.2">
      <c r="B200" s="259">
        <v>183.71428571428601</v>
      </c>
      <c r="C200" s="389" t="s">
        <v>1146</v>
      </c>
      <c r="D200" s="389" t="s">
        <v>1147</v>
      </c>
      <c r="E200" s="389" t="s">
        <v>1105</v>
      </c>
      <c r="F200" s="389" t="s">
        <v>1109</v>
      </c>
      <c r="G200" s="389" t="s">
        <v>1110</v>
      </c>
      <c r="H200" s="393">
        <v>1</v>
      </c>
      <c r="I200" s="391">
        <v>45659</v>
      </c>
      <c r="J200" s="391">
        <v>46022</v>
      </c>
      <c r="K200" s="388">
        <v>52</v>
      </c>
      <c r="L200" s="379" t="s">
        <v>1111</v>
      </c>
    </row>
    <row r="201" spans="2:12" ht="120" hidden="1" x14ac:dyDescent="0.2">
      <c r="B201" s="259">
        <v>184.607142857143</v>
      </c>
      <c r="C201" s="389" t="s">
        <v>1146</v>
      </c>
      <c r="D201" s="389" t="s">
        <v>1147</v>
      </c>
      <c r="E201" s="389" t="s">
        <v>1105</v>
      </c>
      <c r="F201" s="389" t="s">
        <v>1148</v>
      </c>
      <c r="G201" s="389" t="s">
        <v>1113</v>
      </c>
      <c r="H201" s="388">
        <v>3</v>
      </c>
      <c r="I201" s="391">
        <v>45659</v>
      </c>
      <c r="J201" s="391">
        <v>45688</v>
      </c>
      <c r="K201" s="388">
        <v>5</v>
      </c>
      <c r="L201" s="379" t="s">
        <v>1111</v>
      </c>
    </row>
    <row r="202" spans="2:12" ht="120" hidden="1" x14ac:dyDescent="0.2">
      <c r="B202" s="259">
        <v>185.5</v>
      </c>
      <c r="C202" s="389" t="s">
        <v>1146</v>
      </c>
      <c r="D202" s="389" t="s">
        <v>1147</v>
      </c>
      <c r="E202" s="389" t="s">
        <v>1076</v>
      </c>
      <c r="F202" s="389" t="s">
        <v>1077</v>
      </c>
      <c r="G202" s="389" t="s">
        <v>1078</v>
      </c>
      <c r="H202" s="390">
        <v>1</v>
      </c>
      <c r="I202" s="391">
        <v>45659</v>
      </c>
      <c r="J202" s="391">
        <v>45688</v>
      </c>
      <c r="K202" s="390">
        <v>4</v>
      </c>
      <c r="L202" s="379" t="s">
        <v>107</v>
      </c>
    </row>
    <row r="203" spans="2:12" ht="180" hidden="1" x14ac:dyDescent="0.2">
      <c r="B203" s="259">
        <v>186.392857142857</v>
      </c>
      <c r="C203" s="389" t="s">
        <v>1149</v>
      </c>
      <c r="D203" s="389" t="s">
        <v>1150</v>
      </c>
      <c r="E203" s="389" t="s">
        <v>1150</v>
      </c>
      <c r="F203" s="389" t="s">
        <v>1124</v>
      </c>
      <c r="G203" s="389" t="s">
        <v>1125</v>
      </c>
      <c r="H203" s="388">
        <v>4</v>
      </c>
      <c r="I203" s="391">
        <v>45659</v>
      </c>
      <c r="J203" s="391">
        <v>46022</v>
      </c>
      <c r="K203" s="388">
        <v>52</v>
      </c>
      <c r="L203" s="379" t="s">
        <v>1151</v>
      </c>
    </row>
    <row r="204" spans="2:12" ht="180" hidden="1" x14ac:dyDescent="0.2">
      <c r="B204" s="259">
        <v>187.28571428571399</v>
      </c>
      <c r="C204" s="389" t="s">
        <v>1149</v>
      </c>
      <c r="D204" s="389" t="s">
        <v>1150</v>
      </c>
      <c r="E204" s="389" t="s">
        <v>1150</v>
      </c>
      <c r="F204" s="389" t="s">
        <v>1152</v>
      </c>
      <c r="G204" s="389" t="s">
        <v>1153</v>
      </c>
      <c r="H204" s="388">
        <v>1</v>
      </c>
      <c r="I204" s="391">
        <v>45659</v>
      </c>
      <c r="J204" s="391">
        <v>45746</v>
      </c>
      <c r="K204" s="388">
        <v>12</v>
      </c>
      <c r="L204" s="379" t="s">
        <v>1154</v>
      </c>
    </row>
    <row r="205" spans="2:12" ht="120" hidden="1" x14ac:dyDescent="0.2">
      <c r="B205" s="259">
        <v>188.17857142857099</v>
      </c>
      <c r="C205" s="389" t="s">
        <v>1149</v>
      </c>
      <c r="D205" s="389" t="s">
        <v>1150</v>
      </c>
      <c r="E205" s="389" t="s">
        <v>1076</v>
      </c>
      <c r="F205" s="389" t="s">
        <v>1077</v>
      </c>
      <c r="G205" s="389" t="s">
        <v>1078</v>
      </c>
      <c r="H205" s="390">
        <v>1</v>
      </c>
      <c r="I205" s="391">
        <v>45659</v>
      </c>
      <c r="J205" s="391">
        <v>45688</v>
      </c>
      <c r="K205" s="390">
        <v>4</v>
      </c>
      <c r="L205" s="379" t="s">
        <v>107</v>
      </c>
    </row>
    <row r="206" spans="2:12" ht="105" hidden="1" x14ac:dyDescent="0.2">
      <c r="B206" s="259">
        <v>189.07142857142901</v>
      </c>
      <c r="C206" s="389" t="s">
        <v>1155</v>
      </c>
      <c r="D206" s="389" t="s">
        <v>1156</v>
      </c>
      <c r="E206" s="389" t="s">
        <v>1157</v>
      </c>
      <c r="F206" s="389" t="s">
        <v>1158</v>
      </c>
      <c r="G206" s="389" t="s">
        <v>1159</v>
      </c>
      <c r="H206" s="388">
        <v>1</v>
      </c>
      <c r="I206" s="391">
        <v>45659</v>
      </c>
      <c r="J206" s="391">
        <v>45716</v>
      </c>
      <c r="K206" s="388">
        <v>8</v>
      </c>
      <c r="L206" s="379" t="s">
        <v>1160</v>
      </c>
    </row>
    <row r="207" spans="2:12" ht="105" hidden="1" x14ac:dyDescent="0.2">
      <c r="B207" s="259">
        <v>189.96428571428601</v>
      </c>
      <c r="C207" s="389" t="s">
        <v>1155</v>
      </c>
      <c r="D207" s="389" t="s">
        <v>1156</v>
      </c>
      <c r="E207" s="389" t="s">
        <v>1157</v>
      </c>
      <c r="F207" s="389" t="s">
        <v>1161</v>
      </c>
      <c r="G207" s="389" t="s">
        <v>1094</v>
      </c>
      <c r="H207" s="388">
        <v>12</v>
      </c>
      <c r="I207" s="391">
        <v>45659</v>
      </c>
      <c r="J207" s="391">
        <v>46022</v>
      </c>
      <c r="K207" s="388">
        <v>52</v>
      </c>
      <c r="L207" s="379" t="s">
        <v>1160</v>
      </c>
    </row>
    <row r="208" spans="2:12" ht="120" hidden="1" x14ac:dyDescent="0.2">
      <c r="B208" s="259">
        <v>190.857142857143</v>
      </c>
      <c r="C208" s="389" t="s">
        <v>1162</v>
      </c>
      <c r="D208" s="389" t="s">
        <v>1163</v>
      </c>
      <c r="E208" s="389" t="s">
        <v>1105</v>
      </c>
      <c r="F208" s="389" t="s">
        <v>1106</v>
      </c>
      <c r="G208" s="389" t="s">
        <v>1107</v>
      </c>
      <c r="H208" s="388">
        <v>1</v>
      </c>
      <c r="I208" s="391">
        <v>45659</v>
      </c>
      <c r="J208" s="391">
        <v>45746</v>
      </c>
      <c r="K208" s="388">
        <v>12</v>
      </c>
      <c r="L208" s="379" t="s">
        <v>1108</v>
      </c>
    </row>
    <row r="209" spans="2:12" ht="120" hidden="1" x14ac:dyDescent="0.2">
      <c r="B209" s="259">
        <v>191.75</v>
      </c>
      <c r="C209" s="389" t="s">
        <v>1162</v>
      </c>
      <c r="D209" s="389" t="s">
        <v>1163</v>
      </c>
      <c r="E209" s="389" t="s">
        <v>1105</v>
      </c>
      <c r="F209" s="389" t="s">
        <v>1109</v>
      </c>
      <c r="G209" s="389" t="s">
        <v>1110</v>
      </c>
      <c r="H209" s="393">
        <v>1</v>
      </c>
      <c r="I209" s="391">
        <v>45659</v>
      </c>
      <c r="J209" s="391">
        <v>46022</v>
      </c>
      <c r="K209" s="388">
        <v>52</v>
      </c>
      <c r="L209" s="379" t="s">
        <v>1111</v>
      </c>
    </row>
    <row r="210" spans="2:12" ht="120" hidden="1" x14ac:dyDescent="0.2">
      <c r="B210" s="259">
        <v>192.642857142857</v>
      </c>
      <c r="C210" s="389" t="s">
        <v>1162</v>
      </c>
      <c r="D210" s="389" t="s">
        <v>1163</v>
      </c>
      <c r="E210" s="389" t="s">
        <v>1105</v>
      </c>
      <c r="F210" s="389" t="s">
        <v>1164</v>
      </c>
      <c r="G210" s="390" t="s">
        <v>1113</v>
      </c>
      <c r="H210" s="388">
        <v>15</v>
      </c>
      <c r="I210" s="391">
        <v>45659</v>
      </c>
      <c r="J210" s="391">
        <v>45688</v>
      </c>
      <c r="K210" s="388">
        <v>5</v>
      </c>
      <c r="L210" s="379" t="s">
        <v>1165</v>
      </c>
    </row>
    <row r="211" spans="2:12" ht="120" hidden="1" x14ac:dyDescent="0.2">
      <c r="B211" s="259">
        <v>193.53571428571399</v>
      </c>
      <c r="C211" s="389" t="s">
        <v>1162</v>
      </c>
      <c r="D211" s="389" t="s">
        <v>1163</v>
      </c>
      <c r="E211" s="389" t="s">
        <v>1076</v>
      </c>
      <c r="F211" s="389" t="s">
        <v>1077</v>
      </c>
      <c r="G211" s="389" t="s">
        <v>1078</v>
      </c>
      <c r="H211" s="390">
        <v>1</v>
      </c>
      <c r="I211" s="391">
        <v>45659</v>
      </c>
      <c r="J211" s="391">
        <v>45688</v>
      </c>
      <c r="K211" s="390">
        <v>4</v>
      </c>
      <c r="L211" s="379" t="s">
        <v>107</v>
      </c>
    </row>
    <row r="212" spans="2:12" ht="120" hidden="1" x14ac:dyDescent="0.2">
      <c r="B212" s="259">
        <v>194.42857142857099</v>
      </c>
      <c r="C212" s="389" t="s">
        <v>1166</v>
      </c>
      <c r="D212" s="389" t="s">
        <v>1167</v>
      </c>
      <c r="E212" s="389" t="s">
        <v>1105</v>
      </c>
      <c r="F212" s="389" t="s">
        <v>1106</v>
      </c>
      <c r="G212" s="390" t="s">
        <v>1107</v>
      </c>
      <c r="H212" s="388">
        <v>1</v>
      </c>
      <c r="I212" s="391">
        <v>45659</v>
      </c>
      <c r="J212" s="391">
        <v>45746</v>
      </c>
      <c r="K212" s="388">
        <v>12</v>
      </c>
      <c r="L212" s="379" t="s">
        <v>1108</v>
      </c>
    </row>
    <row r="213" spans="2:12" ht="120" hidden="1" x14ac:dyDescent="0.2">
      <c r="B213" s="259">
        <v>195.32142857142901</v>
      </c>
      <c r="C213" s="389" t="s">
        <v>1166</v>
      </c>
      <c r="D213" s="389" t="s">
        <v>1167</v>
      </c>
      <c r="E213" s="389" t="s">
        <v>1105</v>
      </c>
      <c r="F213" s="389" t="s">
        <v>1109</v>
      </c>
      <c r="G213" s="389" t="s">
        <v>1110</v>
      </c>
      <c r="H213" s="393">
        <v>1</v>
      </c>
      <c r="I213" s="391">
        <v>45659</v>
      </c>
      <c r="J213" s="391">
        <v>46022</v>
      </c>
      <c r="K213" s="388">
        <v>52</v>
      </c>
      <c r="L213" s="379" t="s">
        <v>1111</v>
      </c>
    </row>
    <row r="214" spans="2:12" ht="120" hidden="1" x14ac:dyDescent="0.2">
      <c r="B214" s="259">
        <v>196.21428571428601</v>
      </c>
      <c r="C214" s="389" t="s">
        <v>1166</v>
      </c>
      <c r="D214" s="389" t="s">
        <v>1167</v>
      </c>
      <c r="E214" s="389" t="s">
        <v>1105</v>
      </c>
      <c r="F214" s="389" t="s">
        <v>1168</v>
      </c>
      <c r="G214" s="390" t="s">
        <v>1113</v>
      </c>
      <c r="H214" s="388">
        <v>14</v>
      </c>
      <c r="I214" s="391">
        <v>45659</v>
      </c>
      <c r="J214" s="391">
        <v>45688</v>
      </c>
      <c r="K214" s="388">
        <v>5</v>
      </c>
      <c r="L214" s="379" t="s">
        <v>1111</v>
      </c>
    </row>
    <row r="215" spans="2:12" ht="120" hidden="1" x14ac:dyDescent="0.2">
      <c r="B215" s="259">
        <v>197.107142857143</v>
      </c>
      <c r="C215" s="389" t="s">
        <v>1166</v>
      </c>
      <c r="D215" s="389" t="s">
        <v>1167</v>
      </c>
      <c r="E215" s="389" t="s">
        <v>1076</v>
      </c>
      <c r="F215" s="389" t="s">
        <v>1077</v>
      </c>
      <c r="G215" s="389" t="s">
        <v>1078</v>
      </c>
      <c r="H215" s="390">
        <v>1</v>
      </c>
      <c r="I215" s="391">
        <v>45659</v>
      </c>
      <c r="J215" s="391">
        <v>45688</v>
      </c>
      <c r="K215" s="390">
        <v>4</v>
      </c>
      <c r="L215" s="379" t="s">
        <v>107</v>
      </c>
    </row>
    <row r="216" spans="2:12" ht="120" x14ac:dyDescent="0.2">
      <c r="B216" s="259">
        <v>198</v>
      </c>
      <c r="C216" s="389" t="s">
        <v>1169</v>
      </c>
      <c r="D216" s="389" t="s">
        <v>1170</v>
      </c>
      <c r="E216" s="389" t="s">
        <v>1105</v>
      </c>
      <c r="F216" s="389" t="s">
        <v>1106</v>
      </c>
      <c r="G216" s="390" t="s">
        <v>1107</v>
      </c>
      <c r="H216" s="388">
        <v>1</v>
      </c>
      <c r="I216" s="391">
        <v>45659</v>
      </c>
      <c r="J216" s="391">
        <v>45746</v>
      </c>
      <c r="K216" s="388">
        <v>12</v>
      </c>
      <c r="L216" s="379" t="s">
        <v>1108</v>
      </c>
    </row>
    <row r="217" spans="2:12" ht="120" x14ac:dyDescent="0.2">
      <c r="B217" s="259">
        <v>198.892857142857</v>
      </c>
      <c r="C217" s="389" t="s">
        <v>1169</v>
      </c>
      <c r="D217" s="389" t="s">
        <v>1170</v>
      </c>
      <c r="E217" s="389" t="s">
        <v>1105</v>
      </c>
      <c r="F217" s="389" t="s">
        <v>1109</v>
      </c>
      <c r="G217" s="390" t="s">
        <v>1110</v>
      </c>
      <c r="H217" s="393">
        <v>1</v>
      </c>
      <c r="I217" s="391">
        <v>45659</v>
      </c>
      <c r="J217" s="391">
        <v>46022</v>
      </c>
      <c r="K217" s="388">
        <v>52</v>
      </c>
      <c r="L217" s="379" t="s">
        <v>1111</v>
      </c>
    </row>
    <row r="218" spans="2:12" ht="120" x14ac:dyDescent="0.2">
      <c r="B218" s="259">
        <v>199.78571428571399</v>
      </c>
      <c r="C218" s="389" t="s">
        <v>1169</v>
      </c>
      <c r="D218" s="389" t="s">
        <v>1170</v>
      </c>
      <c r="E218" s="389" t="s">
        <v>1105</v>
      </c>
      <c r="F218" s="389" t="s">
        <v>1171</v>
      </c>
      <c r="G218" s="390" t="s">
        <v>1113</v>
      </c>
      <c r="H218" s="388">
        <v>4</v>
      </c>
      <c r="I218" s="391">
        <v>45659</v>
      </c>
      <c r="J218" s="391">
        <v>45688</v>
      </c>
      <c r="K218" s="388">
        <v>5</v>
      </c>
      <c r="L218" s="379" t="s">
        <v>1111</v>
      </c>
    </row>
    <row r="219" spans="2:12" ht="120" x14ac:dyDescent="0.2">
      <c r="B219" s="259">
        <v>200.67857142857099</v>
      </c>
      <c r="C219" s="389" t="s">
        <v>1169</v>
      </c>
      <c r="D219" s="389" t="s">
        <v>1170</v>
      </c>
      <c r="E219" s="389" t="s">
        <v>1076</v>
      </c>
      <c r="F219" s="389" t="s">
        <v>1172</v>
      </c>
      <c r="G219" s="389" t="s">
        <v>1078</v>
      </c>
      <c r="H219" s="390">
        <v>1</v>
      </c>
      <c r="I219" s="391">
        <v>45659</v>
      </c>
      <c r="J219" s="391">
        <v>45688</v>
      </c>
      <c r="K219" s="390">
        <v>4</v>
      </c>
      <c r="L219" s="379" t="s">
        <v>107</v>
      </c>
    </row>
    <row r="220" spans="2:12" ht="120" hidden="1" x14ac:dyDescent="0.2">
      <c r="B220" s="259">
        <v>201.57142857142901</v>
      </c>
      <c r="C220" s="389" t="s">
        <v>1173</v>
      </c>
      <c r="D220" s="389" t="s">
        <v>1174</v>
      </c>
      <c r="E220" s="389" t="s">
        <v>1105</v>
      </c>
      <c r="F220" s="389" t="s">
        <v>1106</v>
      </c>
      <c r="G220" s="390" t="s">
        <v>1107</v>
      </c>
      <c r="H220" s="388">
        <v>1</v>
      </c>
      <c r="I220" s="391">
        <v>45659</v>
      </c>
      <c r="J220" s="391">
        <v>45746</v>
      </c>
      <c r="K220" s="388">
        <v>12</v>
      </c>
      <c r="L220" s="379" t="s">
        <v>1108</v>
      </c>
    </row>
    <row r="221" spans="2:12" ht="120" hidden="1" x14ac:dyDescent="0.2">
      <c r="B221" s="259">
        <v>202.46428571428601</v>
      </c>
      <c r="C221" s="389" t="s">
        <v>1173</v>
      </c>
      <c r="D221" s="389" t="s">
        <v>1174</v>
      </c>
      <c r="E221" s="389" t="s">
        <v>1105</v>
      </c>
      <c r="F221" s="389" t="s">
        <v>1109</v>
      </c>
      <c r="G221" s="390" t="s">
        <v>1110</v>
      </c>
      <c r="H221" s="393">
        <v>1</v>
      </c>
      <c r="I221" s="391">
        <v>45659</v>
      </c>
      <c r="J221" s="391">
        <v>46022</v>
      </c>
      <c r="K221" s="388">
        <v>52</v>
      </c>
      <c r="L221" s="379" t="s">
        <v>1111</v>
      </c>
    </row>
    <row r="222" spans="2:12" ht="120" hidden="1" x14ac:dyDescent="0.2">
      <c r="B222" s="259">
        <v>203.357142857143</v>
      </c>
      <c r="C222" s="389" t="s">
        <v>1173</v>
      </c>
      <c r="D222" s="389" t="s">
        <v>1174</v>
      </c>
      <c r="E222" s="389" t="s">
        <v>1105</v>
      </c>
      <c r="F222" s="389" t="s">
        <v>1175</v>
      </c>
      <c r="G222" s="390" t="s">
        <v>1113</v>
      </c>
      <c r="H222" s="388">
        <v>3</v>
      </c>
      <c r="I222" s="391">
        <v>45659</v>
      </c>
      <c r="J222" s="391">
        <v>45688</v>
      </c>
      <c r="K222" s="388">
        <v>5</v>
      </c>
      <c r="L222" s="379" t="s">
        <v>1111</v>
      </c>
    </row>
    <row r="223" spans="2:12" ht="120" hidden="1" x14ac:dyDescent="0.2">
      <c r="B223" s="259">
        <v>204.25</v>
      </c>
      <c r="C223" s="389" t="s">
        <v>1173</v>
      </c>
      <c r="D223" s="389" t="s">
        <v>1174</v>
      </c>
      <c r="E223" s="389" t="s">
        <v>1076</v>
      </c>
      <c r="F223" s="389" t="s">
        <v>1077</v>
      </c>
      <c r="G223" s="389" t="s">
        <v>1078</v>
      </c>
      <c r="H223" s="390">
        <v>1</v>
      </c>
      <c r="I223" s="391">
        <v>45659</v>
      </c>
      <c r="J223" s="391">
        <v>45688</v>
      </c>
      <c r="K223" s="390">
        <v>4</v>
      </c>
      <c r="L223" s="379" t="s">
        <v>107</v>
      </c>
    </row>
    <row r="224" spans="2:12" ht="150" hidden="1" x14ac:dyDescent="0.2">
      <c r="B224" s="259">
        <v>205.142857142857</v>
      </c>
      <c r="C224" s="389" t="s">
        <v>1176</v>
      </c>
      <c r="D224" s="379" t="s">
        <v>281</v>
      </c>
      <c r="E224" s="389" t="s">
        <v>1081</v>
      </c>
      <c r="F224" s="389" t="s">
        <v>1091</v>
      </c>
      <c r="G224" s="389" t="s">
        <v>1092</v>
      </c>
      <c r="H224" s="390">
        <v>1</v>
      </c>
      <c r="I224" s="391">
        <v>45689</v>
      </c>
      <c r="J224" s="391">
        <v>45746</v>
      </c>
      <c r="K224" s="388">
        <v>12</v>
      </c>
      <c r="L224" s="379" t="s">
        <v>1177</v>
      </c>
    </row>
    <row r="225" spans="2:12" ht="150" hidden="1" x14ac:dyDescent="0.2">
      <c r="B225" s="259">
        <v>206.03571428571399</v>
      </c>
      <c r="C225" s="389" t="s">
        <v>1176</v>
      </c>
      <c r="D225" s="379" t="s">
        <v>281</v>
      </c>
      <c r="E225" s="389" t="s">
        <v>1081</v>
      </c>
      <c r="F225" s="389" t="s">
        <v>1093</v>
      </c>
      <c r="G225" s="389" t="s">
        <v>1094</v>
      </c>
      <c r="H225" s="390">
        <v>12</v>
      </c>
      <c r="I225" s="391">
        <v>45659</v>
      </c>
      <c r="J225" s="391">
        <v>46022</v>
      </c>
      <c r="K225" s="388">
        <v>52</v>
      </c>
      <c r="L225" s="379" t="s">
        <v>1177</v>
      </c>
    </row>
    <row r="226" spans="2:12" ht="135" hidden="1" x14ac:dyDescent="0.2">
      <c r="B226" s="259">
        <v>206.92857142857099</v>
      </c>
      <c r="C226" s="389" t="s">
        <v>1178</v>
      </c>
      <c r="D226" s="379" t="s">
        <v>422</v>
      </c>
      <c r="E226" s="389" t="s">
        <v>1081</v>
      </c>
      <c r="F226" s="389" t="s">
        <v>1179</v>
      </c>
      <c r="G226" s="389" t="s">
        <v>1086</v>
      </c>
      <c r="H226" s="393">
        <v>1</v>
      </c>
      <c r="I226" s="391">
        <v>45659</v>
      </c>
      <c r="J226" s="391">
        <v>45746</v>
      </c>
      <c r="K226" s="390">
        <v>12</v>
      </c>
      <c r="L226" s="379" t="s">
        <v>1087</v>
      </c>
    </row>
    <row r="227" spans="2:12" ht="135" hidden="1" x14ac:dyDescent="0.2">
      <c r="B227" s="259">
        <v>207.82142857142799</v>
      </c>
      <c r="C227" s="389" t="s">
        <v>1178</v>
      </c>
      <c r="D227" s="379" t="s">
        <v>422</v>
      </c>
      <c r="E227" s="389" t="s">
        <v>1081</v>
      </c>
      <c r="F227" s="389" t="s">
        <v>1082</v>
      </c>
      <c r="G227" s="389" t="s">
        <v>1083</v>
      </c>
      <c r="H227" s="393">
        <v>1</v>
      </c>
      <c r="I227" s="391">
        <v>45659</v>
      </c>
      <c r="J227" s="391">
        <v>45838</v>
      </c>
      <c r="K227" s="390">
        <v>25</v>
      </c>
      <c r="L227" s="379" t="s">
        <v>1084</v>
      </c>
    </row>
    <row r="228" spans="2:12" ht="135" hidden="1" x14ac:dyDescent="0.2">
      <c r="B228" s="259">
        <v>208.71428571428601</v>
      </c>
      <c r="C228" s="389" t="s">
        <v>1180</v>
      </c>
      <c r="D228" s="379" t="s">
        <v>477</v>
      </c>
      <c r="E228" s="389" t="s">
        <v>1081</v>
      </c>
      <c r="F228" s="389" t="s">
        <v>1179</v>
      </c>
      <c r="G228" s="389" t="s">
        <v>1086</v>
      </c>
      <c r="H228" s="393">
        <v>1</v>
      </c>
      <c r="I228" s="391">
        <v>45659</v>
      </c>
      <c r="J228" s="391">
        <v>45746</v>
      </c>
      <c r="K228" s="390">
        <v>12</v>
      </c>
      <c r="L228" s="379" t="s">
        <v>1087</v>
      </c>
    </row>
    <row r="229" spans="2:12" ht="150" hidden="1" x14ac:dyDescent="0.2">
      <c r="B229" s="259">
        <v>209.607142857143</v>
      </c>
      <c r="C229" s="389" t="s">
        <v>1181</v>
      </c>
      <c r="D229" s="379" t="s">
        <v>212</v>
      </c>
      <c r="E229" s="389" t="s">
        <v>1081</v>
      </c>
      <c r="F229" s="389" t="s">
        <v>1082</v>
      </c>
      <c r="G229" s="389" t="s">
        <v>1083</v>
      </c>
      <c r="H229" s="393">
        <v>1</v>
      </c>
      <c r="I229" s="391">
        <v>45659</v>
      </c>
      <c r="J229" s="391">
        <v>45838</v>
      </c>
      <c r="K229" s="390">
        <v>25</v>
      </c>
      <c r="L229" s="379" t="s">
        <v>1084</v>
      </c>
    </row>
    <row r="230" spans="2:12" ht="150" hidden="1" x14ac:dyDescent="0.2">
      <c r="B230" s="259">
        <v>210.5</v>
      </c>
      <c r="C230" s="389" t="s">
        <v>1182</v>
      </c>
      <c r="D230" s="379" t="s">
        <v>212</v>
      </c>
      <c r="E230" s="389" t="s">
        <v>1081</v>
      </c>
      <c r="F230" s="389" t="s">
        <v>1091</v>
      </c>
      <c r="G230" s="389" t="s">
        <v>1092</v>
      </c>
      <c r="H230" s="390">
        <v>1</v>
      </c>
      <c r="I230" s="391">
        <v>45689</v>
      </c>
      <c r="J230" s="391">
        <v>45746</v>
      </c>
      <c r="K230" s="388">
        <v>12</v>
      </c>
      <c r="L230" s="379" t="s">
        <v>1084</v>
      </c>
    </row>
    <row r="231" spans="2:12" ht="150" hidden="1" x14ac:dyDescent="0.2">
      <c r="B231" s="259">
        <v>211.392857142857</v>
      </c>
      <c r="C231" s="389" t="s">
        <v>1182</v>
      </c>
      <c r="D231" s="379" t="s">
        <v>212</v>
      </c>
      <c r="E231" s="389" t="s">
        <v>1081</v>
      </c>
      <c r="F231" s="389" t="s">
        <v>1093</v>
      </c>
      <c r="G231" s="389" t="s">
        <v>1094</v>
      </c>
      <c r="H231" s="390">
        <v>12</v>
      </c>
      <c r="I231" s="391">
        <v>45659</v>
      </c>
      <c r="J231" s="391">
        <v>46022</v>
      </c>
      <c r="K231" s="388">
        <v>52</v>
      </c>
      <c r="L231" s="379" t="s">
        <v>1084</v>
      </c>
    </row>
    <row r="232" spans="2:12" ht="135" hidden="1" x14ac:dyDescent="0.2">
      <c r="B232" s="259">
        <v>212.28571428571399</v>
      </c>
      <c r="C232" s="389" t="s">
        <v>1183</v>
      </c>
      <c r="D232" s="379" t="s">
        <v>1184</v>
      </c>
      <c r="E232" s="389" t="s">
        <v>1081</v>
      </c>
      <c r="F232" s="389" t="s">
        <v>1082</v>
      </c>
      <c r="G232" s="389" t="s">
        <v>1083</v>
      </c>
      <c r="H232" s="393">
        <v>1</v>
      </c>
      <c r="I232" s="391">
        <v>45659</v>
      </c>
      <c r="J232" s="391">
        <v>45838</v>
      </c>
      <c r="K232" s="390">
        <v>25</v>
      </c>
      <c r="L232" s="379" t="s">
        <v>1084</v>
      </c>
    </row>
    <row r="233" spans="2:12" ht="135" hidden="1" x14ac:dyDescent="0.2">
      <c r="B233" s="259">
        <v>213.17857142857099</v>
      </c>
      <c r="C233" s="389" t="s">
        <v>1183</v>
      </c>
      <c r="D233" s="379" t="s">
        <v>1185</v>
      </c>
      <c r="E233" s="389" t="s">
        <v>1081</v>
      </c>
      <c r="F233" s="389" t="s">
        <v>1091</v>
      </c>
      <c r="G233" s="389" t="s">
        <v>1092</v>
      </c>
      <c r="H233" s="390">
        <v>1</v>
      </c>
      <c r="I233" s="391">
        <v>45689</v>
      </c>
      <c r="J233" s="391">
        <v>45746</v>
      </c>
      <c r="K233" s="388">
        <v>12</v>
      </c>
      <c r="L233" s="379" t="s">
        <v>1084</v>
      </c>
    </row>
    <row r="234" spans="2:12" ht="135" hidden="1" x14ac:dyDescent="0.2">
      <c r="B234" s="259">
        <v>214.07142857142799</v>
      </c>
      <c r="C234" s="389" t="s">
        <v>1183</v>
      </c>
      <c r="D234" s="379" t="s">
        <v>1186</v>
      </c>
      <c r="E234" s="395" t="s">
        <v>1081</v>
      </c>
      <c r="F234" s="395" t="s">
        <v>1093</v>
      </c>
      <c r="G234" s="395" t="s">
        <v>1094</v>
      </c>
      <c r="H234" s="396">
        <v>12</v>
      </c>
      <c r="I234" s="397">
        <v>45659</v>
      </c>
      <c r="J234" s="397">
        <v>46022</v>
      </c>
      <c r="K234" s="388">
        <v>52</v>
      </c>
      <c r="L234" s="401" t="s">
        <v>1084</v>
      </c>
    </row>
    <row r="235" spans="2:12" ht="129" hidden="1" thickBot="1" x14ac:dyDescent="0.25">
      <c r="C235" s="398" t="s">
        <v>1187</v>
      </c>
      <c r="D235" s="337" t="s">
        <v>1188</v>
      </c>
      <c r="E235" s="339" t="s">
        <v>1189</v>
      </c>
      <c r="F235" s="339" t="s">
        <v>1190</v>
      </c>
      <c r="G235" s="348" t="s">
        <v>1191</v>
      </c>
      <c r="H235" s="352" t="s">
        <v>61</v>
      </c>
      <c r="I235" s="366">
        <v>45461</v>
      </c>
      <c r="J235" s="366">
        <v>45491</v>
      </c>
      <c r="K235" s="399">
        <v>4</v>
      </c>
      <c r="L235" s="339"/>
    </row>
    <row r="236" spans="2:12" ht="129" hidden="1" thickBot="1" x14ac:dyDescent="0.25">
      <c r="C236" s="398" t="s">
        <v>1187</v>
      </c>
      <c r="D236" s="337" t="s">
        <v>1188</v>
      </c>
      <c r="E236" s="339" t="s">
        <v>1189</v>
      </c>
      <c r="F236" s="339" t="s">
        <v>1192</v>
      </c>
      <c r="G236" s="348" t="s">
        <v>1193</v>
      </c>
      <c r="H236" s="352" t="s">
        <v>61</v>
      </c>
      <c r="I236" s="366">
        <v>45474</v>
      </c>
      <c r="J236" s="366">
        <v>45503</v>
      </c>
      <c r="K236" s="400">
        <v>4</v>
      </c>
      <c r="L236" s="402"/>
    </row>
    <row r="237" spans="2:12" ht="129" hidden="1" thickBot="1" x14ac:dyDescent="0.25">
      <c r="C237" s="398" t="s">
        <v>1187</v>
      </c>
      <c r="D237" s="337" t="s">
        <v>1188</v>
      </c>
      <c r="E237" s="339" t="s">
        <v>1189</v>
      </c>
      <c r="F237" s="339" t="s">
        <v>1194</v>
      </c>
      <c r="G237" s="348" t="s">
        <v>1195</v>
      </c>
      <c r="H237" s="352" t="s">
        <v>61</v>
      </c>
      <c r="I237" s="366">
        <v>45505</v>
      </c>
      <c r="J237" s="366">
        <v>45534</v>
      </c>
      <c r="K237" s="400">
        <v>4</v>
      </c>
      <c r="L237" s="402"/>
    </row>
    <row r="238" spans="2:12" ht="129" hidden="1" thickBot="1" x14ac:dyDescent="0.25">
      <c r="C238" s="398" t="s">
        <v>1187</v>
      </c>
      <c r="D238" s="337" t="s">
        <v>1188</v>
      </c>
      <c r="E238" s="339" t="s">
        <v>1189</v>
      </c>
      <c r="F238" s="339" t="s">
        <v>1196</v>
      </c>
      <c r="G238" s="348" t="s">
        <v>1197</v>
      </c>
      <c r="H238" s="352" t="s">
        <v>61</v>
      </c>
      <c r="I238" s="366">
        <v>45536</v>
      </c>
      <c r="J238" s="366">
        <v>45565</v>
      </c>
      <c r="K238" s="400">
        <v>4</v>
      </c>
      <c r="L238" s="402"/>
    </row>
    <row r="239" spans="2:12" ht="129" hidden="1" thickBot="1" x14ac:dyDescent="0.25">
      <c r="C239" s="398" t="s">
        <v>1187</v>
      </c>
      <c r="D239" s="337" t="s">
        <v>1188</v>
      </c>
      <c r="E239" s="339" t="s">
        <v>1189</v>
      </c>
      <c r="F239" s="339" t="s">
        <v>1198</v>
      </c>
      <c r="G239" s="348" t="s">
        <v>1199</v>
      </c>
      <c r="H239" s="352" t="s">
        <v>61</v>
      </c>
      <c r="I239" s="366">
        <v>45536</v>
      </c>
      <c r="J239" s="366">
        <v>45565</v>
      </c>
      <c r="K239" s="400">
        <v>4</v>
      </c>
      <c r="L239" s="402"/>
    </row>
    <row r="240" spans="2:12" ht="129" hidden="1" thickBot="1" x14ac:dyDescent="0.25">
      <c r="C240" s="398" t="s">
        <v>1187</v>
      </c>
      <c r="D240" s="337" t="s">
        <v>1188</v>
      </c>
      <c r="E240" s="339" t="s">
        <v>1189</v>
      </c>
      <c r="F240" s="339" t="s">
        <v>1200</v>
      </c>
      <c r="G240" s="348" t="s">
        <v>1201</v>
      </c>
      <c r="H240" s="352" t="s">
        <v>61</v>
      </c>
      <c r="I240" s="366">
        <v>45566</v>
      </c>
      <c r="J240" s="366">
        <v>45595</v>
      </c>
      <c r="K240" s="400">
        <v>4</v>
      </c>
      <c r="L240" s="402"/>
    </row>
    <row r="241" spans="3:12" ht="75.75" hidden="1" thickBot="1" x14ac:dyDescent="0.25">
      <c r="C241" s="398" t="s">
        <v>1202</v>
      </c>
      <c r="D241" s="337" t="s">
        <v>1203</v>
      </c>
      <c r="E241" s="339" t="s">
        <v>1189</v>
      </c>
      <c r="F241" s="339" t="s">
        <v>1194</v>
      </c>
      <c r="G241" s="348" t="s">
        <v>1195</v>
      </c>
      <c r="H241" s="352" t="s">
        <v>61</v>
      </c>
      <c r="I241" s="366">
        <v>45505</v>
      </c>
      <c r="J241" s="366">
        <v>45534</v>
      </c>
      <c r="K241" s="400">
        <v>4</v>
      </c>
      <c r="L241" s="402"/>
    </row>
    <row r="242" spans="3:12" ht="75.75" hidden="1" thickBot="1" x14ac:dyDescent="0.25">
      <c r="C242" s="398" t="s">
        <v>1202</v>
      </c>
      <c r="D242" s="337" t="s">
        <v>1203</v>
      </c>
      <c r="E242" s="339" t="s">
        <v>1189</v>
      </c>
      <c r="F242" s="339" t="s">
        <v>1204</v>
      </c>
      <c r="G242" s="348" t="s">
        <v>1205</v>
      </c>
      <c r="H242" s="352" t="s">
        <v>61</v>
      </c>
      <c r="I242" s="366">
        <v>45505</v>
      </c>
      <c r="J242" s="366">
        <v>45534</v>
      </c>
      <c r="K242" s="400">
        <v>4</v>
      </c>
      <c r="L242" s="402"/>
    </row>
    <row r="243" spans="3:12" ht="75.75" hidden="1" thickBot="1" x14ac:dyDescent="0.25">
      <c r="C243" s="398" t="s">
        <v>1202</v>
      </c>
      <c r="D243" s="337" t="s">
        <v>1203</v>
      </c>
      <c r="E243" s="339" t="s">
        <v>1189</v>
      </c>
      <c r="F243" s="339" t="s">
        <v>1196</v>
      </c>
      <c r="G243" s="348" t="s">
        <v>1197</v>
      </c>
      <c r="H243" s="352" t="s">
        <v>61</v>
      </c>
      <c r="I243" s="366">
        <v>45536</v>
      </c>
      <c r="J243" s="366">
        <v>45565</v>
      </c>
      <c r="K243" s="400">
        <v>4</v>
      </c>
      <c r="L243" s="402"/>
    </row>
    <row r="282" spans="6:10" x14ac:dyDescent="0.2">
      <c r="F282" s="7" t="s">
        <v>880</v>
      </c>
    </row>
    <row r="283" spans="6:10" x14ac:dyDescent="0.2">
      <c r="F283" s="7" t="s">
        <v>881</v>
      </c>
    </row>
    <row r="284" spans="6:10" x14ac:dyDescent="0.2">
      <c r="F284" s="7" t="s">
        <v>882</v>
      </c>
    </row>
    <row r="285" spans="6:10" x14ac:dyDescent="0.2">
      <c r="F285" s="7" t="s">
        <v>883</v>
      </c>
      <c r="J285" s="7" t="s">
        <v>884</v>
      </c>
    </row>
  </sheetData>
  <autoFilter xmlns:x14="http://schemas.microsoft.com/office/spreadsheetml/2009/9/main" ref="A11:GG243" xr:uid="{00000000-0001-0000-0100-000000000000}">
    <filterColumn colId="2">
      <filters>
        <mc:AlternateContent xmlns:mc="http://schemas.openxmlformats.org/markup-compatibility/2006">
          <mc:Choice Requires="x14">
            <x14:filter val="Hallazgo 1 de 2024 Incumplimiento de tiempos de publicación en plataforma de SECOP ll   Se evidenció publicación inoportuna y/o falta de publicación de documentos derivados de la actividad contractual de los siguientes contratos  No 010, 011, 012, 013, 014, 015, 016, 017, 018, 020, 021, 022, 023, 024, 025, 026, 027, 028 y 029 del 2023"/>
            <x14:filter val="Hallazgo 1 de 2024 Incumplimiento de tiempos de publicación en plataforma de SECOP ll   Se evidenció publicación inoportuna y/o falta de publicación de documentos derivados de la actividad contractual de los siguientes contratos  No 010, 011, 012, 013, 014, 015, 016, 017, 018, 020, 021, 022, 023, 024, 025, 026, 027, 028 y 029 del 2024"/>
            <x14:filter val="Hallazgo 13 de 2022: Registro Usos Presupuestales. Administrativa (A) con presunta incidencia disciplinaria (D). La DNBC apropió y comprometió recursos en el rubro de funcionamiento A-02-02-02-005-004 - SERVICIOS DE CONSTRUCCIÓN, para atender compromisos relacionados con el proyecto de inversión “Fortalecimiento de los Cuerpos de Bomberos, Nacional” por $ 148.658.985."/>
            <x14:filter val="Hallazgo 14 de 2022: Traslado de rendimientos financieros. (A) (D) Los rendimientos financieros generados por los recursos transferidos por la DNBC a los Municipios de La Argentina y Coveñas para el desarrollo de los Convenios 190 y 193 de 2021, respectivamente, no se reintegraron oportunamente a la DGC y del Tesoro Nacional"/>
            <x14:filter val="HALLAZGO 14. EJECUCIÓN CONTRATO N.º 258 DE 2023 - ADQUISICIÓN DE_x0009_COMPRESORES DE AIRE RESPIRABLE DE ALTA PRESIÓNMULTIFUNCIONALES (CASCADA – 2 BOTELLAS) CON EL FIN DEFORTALECER LA CAPACIDAD DE RESPUESTA DE LOS CUERPOS DE BOMBEROS ANTE SITUACIONES DE EMERGENCIAS EN EL MARCO DE_x000a_PROYECTO DE FORTALECIMIENTO DE LOS CUERPOS DE BOMBEROS DEL_x000a_PAÍS. ADMINISTRATIVO CON PRESUNTA INCIDENCIA DISCIPLINARIA Y_x000a_BENEFICIO DE AUDITORÍA (A-D-BA)"/>
            <x14:filter val="Hallazgo 2 de 2022: Sobrestimación cuenta contable de Inventarios. (A)La DNBC compró y registró un desfibrilador en la cuenta de Inventarios; el cual corresponde a un bien de la entidad, para uso de la enfermería, generando una sobreestimación de la cuenta 151404001 Materiales médico – quirúrgicos."/>
            <x14:filter val="Hallazgo 2: Sobrestimación cuenta contable de Inventarios. (A)La DNBC compró y registró un desfibrilador en la cuenta de Inventarios; el cual corresponde a un bien de la entidad, para uso de la enfermería, generando una sobreestimación de la cuenta 151404001 Materiales médico – quirúrgicos."/>
            <x14:filter val="Hallazgo 5 de 2022: Saldo de la cuenta 190801 en administración a 31 de diciembre de 2022 frente al Reporte Auxiliar Detallado Por PCI de SIIF(A) Se presenta una diferencia entre el saldo de la cuenta 190801 En Admon en los EF del 2022 y el Reporte Auxiliar Detallado Por PCI de SIIF; por valor de $148.658.985 correspondiente al tercero Fondo de Desarrollo de Proyectos de Cundinamarca."/>
            <x14:filter val="Hallazgo 6.Documentos y soportes de los expedientes contractuales del convenio de asociación 146 de 2021 , convenio de asociación 123 de 2021 y convenio de asociación 099 de 2022 suscritos. Administrativo (A) con Presunta Incidencia Disciplinaria (D)"/>
            <x14:filter val="Hallazgo No. 03 de 2020.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mc:Choice>
          <mc:Fallback>
            <filter val="Hallazgo 6.Documentos y soportes de los expedientes contractuales del convenio de asociación 146 de 2021 , convenio de asociación 123 de 2021 y convenio de asociación 099 de 2022 suscritos. Administrativo (A) con Presunta Incidencia Disciplinaria (D)"/>
          </mc:Fallback>
        </mc:AlternateContent>
      </filters>
    </filterColumn>
  </autoFilter>
  <mergeCells count="1">
    <mergeCell ref="C8:L8"/>
  </mergeCells>
  <dataValidations xWindow="438" yWindow="514" count="16">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54 D57:D61 D63:D66 D68:D69 D71:D73 D12:D42 D138:D141 D143:D165 D127:D128 D131:D136 D224:D240" xr:uid="{00000000-0002-0000-0100-000000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3:L46 L102 L62 L35 L41 I30:J42 L52:L53 L38:L39 I54:J54 L76 I63:J66 J126:J128 I68:J69 J136:J156 I71:J73 J78:J83 I57:J61 I12:J27 J110 J112 J116 J118 J120 J105:J107 I88:J104 J122 J124 J87 J75 J131:J134 I105:I156 L18:L20 L12:L14 L90 L50 L111 L125 I222:I223 I177:I181 I183:I185 I198:I199 I192 I208 I205 I210:I212 I214:I216 I187:I188 I201:I202 I218:I220 I166:I170 I235:J243" xr:uid="{00000000-0002-0000-0100-000001000000}">
      <formula1>1900/1/1</formula1>
      <formula2>3000/1/1</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21:E26 E28:E29 E130 E152" xr:uid="{00000000-0002-0000-0100-000002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2:C54 C63:C66 C143:C165 C127:C128 C57:C61 C131:C141 C72:C75 C224:C234" xr:uid="{00000000-0002-0000-0100-000003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5:H17 H13 H36 H20:H25 H27 H29:H32 H152:H154 H146 H149:H150 H134:H136 H130:H131 H162:H163" xr:uid="{00000000-0002-0000-0100-000004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F29 F21:F25 F130 F152" xr:uid="{00000000-0002-0000-0100-000005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29 G21:G25 G130 G152"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71:K73 K12:K20 K27 K30:K31 K36 K40 K54 K57:K61 K63:K66 K68:K69 H73 K88:K156 K159 K165:K173 K162:K163 K177 K180 K184 K188 K192 K198 K202 K205 K211 K215 K219 K223 K226:K229 K232 K235"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88:D126 D166:D170"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88:C126 C166:C170 C235:C243"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05:H126 H88:H103 H177 H180 H184 H188 H192 H198 H202 H205 H211 H215 H219 H223 H166:H170"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25:E126 E117 E119 E121 E123 E88:E115 E177:F180 E184:F184 E188:F188 E192:F192 E198:F198 E202:F202 E205:F205 E211:F211 E215:F215 E219:F219 E223:F223 E166:F170"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105:G126 G88:G103 G177 G180 G184 G188 G192 G198 G202 G205 G211 G215 G219 G223 G166:G170" xr:uid="{00000000-0002-0000-01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124 F105:F126 F88:F103 E122 E118 E116 E120" xr:uid="{00000000-0002-0000-0100-00000D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108:J109 J125 J113:J115 J117 J111 J119 J121 J123 J222:J223 J177:J181 J183:J185 J198:J199 J192 J208 J205 J210:J212 J214:J216 J187:J188 J201:J202 J218:J220 J226:J229 J232 J166:J173" xr:uid="{00000000-0002-0000-0100-00000E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235:L243" xr:uid="{DA3D1549-75A6-46A3-846E-DE05ED0611CE}">
      <formula1>-9223372036854770000</formula1>
      <formula2>9223372036854770000</formula2>
    </dataValidation>
  </dataValidations>
  <pageMargins left="0.59055118110236227" right="0.59055118110236227" top="0.74803149606299213" bottom="0.74803149606299213" header="0.31496062992125984" footer="0.31496062992125984"/>
  <pageSetup scale="4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B1" zoomScale="80" zoomScaleNormal="80" workbookViewId="0">
      <selection activeCell="E2" sqref="E2:E3"/>
    </sheetView>
  </sheetViews>
  <sheetFormatPr baseColWidth="10" defaultColWidth="11.42578125" defaultRowHeight="15" x14ac:dyDescent="0.25"/>
  <cols>
    <col min="1" max="1" width="49.5703125" customWidth="1"/>
    <col min="2" max="2" width="26.28515625" customWidth="1"/>
    <col min="3" max="3" width="15.5703125" customWidth="1"/>
    <col min="4" max="4" width="16.28515625" customWidth="1"/>
    <col min="5" max="5" width="65.5703125" customWidth="1"/>
    <col min="6" max="6" width="28.5703125" customWidth="1"/>
  </cols>
  <sheetData>
    <row r="1" spans="1:6" ht="36" x14ac:dyDescent="0.25">
      <c r="A1" s="209" t="s">
        <v>11</v>
      </c>
      <c r="B1" s="209" t="s">
        <v>14</v>
      </c>
      <c r="C1" s="209" t="s">
        <v>17</v>
      </c>
      <c r="D1" s="209" t="s">
        <v>18</v>
      </c>
      <c r="E1" s="155" t="s">
        <v>727</v>
      </c>
      <c r="F1" s="210" t="s">
        <v>26</v>
      </c>
    </row>
    <row r="2" spans="1:6" ht="339.75" customHeight="1" x14ac:dyDescent="0.25">
      <c r="A2" s="250" t="s">
        <v>728</v>
      </c>
      <c r="B2" s="251" t="s">
        <v>151</v>
      </c>
      <c r="C2" s="252">
        <v>44562</v>
      </c>
      <c r="D2" s="252">
        <v>44742</v>
      </c>
      <c r="E2" s="407" t="s">
        <v>729</v>
      </c>
      <c r="F2" s="409" t="s">
        <v>730</v>
      </c>
    </row>
    <row r="3" spans="1:6" ht="159.75" x14ac:dyDescent="0.25">
      <c r="A3" s="250" t="s">
        <v>731</v>
      </c>
      <c r="B3" s="251" t="s">
        <v>283</v>
      </c>
      <c r="C3" s="252">
        <v>44562</v>
      </c>
      <c r="D3" s="252">
        <v>44742</v>
      </c>
      <c r="E3" s="408"/>
      <c r="F3" s="410"/>
    </row>
  </sheetData>
  <mergeCells count="2">
    <mergeCell ref="E2:E3"/>
    <mergeCell ref="F2:F3"/>
  </mergeCells>
  <dataValidations count="2">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3" xr:uid="{00000000-0002-0000-0200-000000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C2:D3" xr:uid="{00000000-0002-0000-0200-000001000000}">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workbookViewId="0"/>
  </sheetViews>
  <sheetFormatPr baseColWidth="10" defaultColWidth="44.140625" defaultRowHeight="14.25" x14ac:dyDescent="0.2"/>
  <cols>
    <col min="1" max="1" width="22" style="7" customWidth="1"/>
    <col min="2" max="2" width="57.85546875" style="7" customWidth="1"/>
    <col min="3" max="3" width="16.42578125" style="7" customWidth="1"/>
    <col min="4" max="4" width="12.7109375" style="7" customWidth="1"/>
    <col min="5" max="16384" width="44.140625" style="7"/>
  </cols>
  <sheetData>
    <row r="1" spans="1:5" ht="30.75" thickBot="1" x14ac:dyDescent="0.3">
      <c r="A1" s="8" t="s">
        <v>732</v>
      </c>
      <c r="B1" s="253" t="s">
        <v>733</v>
      </c>
      <c r="C1" s="254" t="s">
        <v>734</v>
      </c>
      <c r="D1" s="8" t="s">
        <v>735</v>
      </c>
      <c r="E1" s="6"/>
    </row>
    <row r="2" spans="1:5" x14ac:dyDescent="0.2">
      <c r="A2" s="134" t="s">
        <v>736</v>
      </c>
      <c r="B2" s="255" t="s">
        <v>737</v>
      </c>
      <c r="C2" s="256">
        <v>1</v>
      </c>
      <c r="D2" s="135"/>
    </row>
    <row r="3" spans="1:5" x14ac:dyDescent="0.2">
      <c r="A3" s="257" t="s">
        <v>736</v>
      </c>
      <c r="B3" s="258" t="s">
        <v>738</v>
      </c>
      <c r="C3" s="259">
        <v>4</v>
      </c>
      <c r="D3" s="260"/>
    </row>
    <row r="4" spans="1:5" x14ac:dyDescent="0.2">
      <c r="A4" s="257" t="s">
        <v>736</v>
      </c>
      <c r="B4" s="258" t="s">
        <v>739</v>
      </c>
      <c r="C4" s="259">
        <v>2</v>
      </c>
      <c r="D4" s="260"/>
    </row>
    <row r="5" spans="1:5" x14ac:dyDescent="0.2">
      <c r="A5" s="257" t="s">
        <v>736</v>
      </c>
      <c r="B5" s="258" t="s">
        <v>740</v>
      </c>
      <c r="C5" s="259">
        <v>1</v>
      </c>
      <c r="D5" s="260"/>
    </row>
    <row r="6" spans="1:5" x14ac:dyDescent="0.2">
      <c r="A6" s="257" t="s">
        <v>736</v>
      </c>
      <c r="B6" s="258" t="s">
        <v>741</v>
      </c>
      <c r="C6" s="259">
        <v>1</v>
      </c>
      <c r="D6" s="260"/>
      <c r="E6" s="7" t="s">
        <v>742</v>
      </c>
    </row>
    <row r="7" spans="1:5" x14ac:dyDescent="0.2">
      <c r="A7" s="257" t="s">
        <v>736</v>
      </c>
      <c r="B7" s="258" t="s">
        <v>743</v>
      </c>
      <c r="C7" s="259">
        <v>2</v>
      </c>
      <c r="D7" s="260"/>
    </row>
    <row r="8" spans="1:5" x14ac:dyDescent="0.2">
      <c r="A8" s="257" t="s">
        <v>736</v>
      </c>
      <c r="B8" s="258" t="s">
        <v>744</v>
      </c>
      <c r="C8" s="259">
        <v>1</v>
      </c>
      <c r="D8" s="260"/>
      <c r="E8" s="7" t="s">
        <v>742</v>
      </c>
    </row>
    <row r="9" spans="1:5" x14ac:dyDescent="0.2">
      <c r="A9" s="257" t="s">
        <v>736</v>
      </c>
      <c r="B9" s="258" t="s">
        <v>745</v>
      </c>
      <c r="C9" s="259">
        <v>1</v>
      </c>
      <c r="D9" s="260"/>
    </row>
    <row r="10" spans="1:5" x14ac:dyDescent="0.2">
      <c r="A10" s="257" t="s">
        <v>736</v>
      </c>
      <c r="B10" s="258" t="s">
        <v>746</v>
      </c>
      <c r="C10" s="259">
        <v>3</v>
      </c>
      <c r="D10" s="260"/>
    </row>
    <row r="11" spans="1:5" x14ac:dyDescent="0.2">
      <c r="A11" s="257" t="s">
        <v>736</v>
      </c>
      <c r="B11" s="258" t="s">
        <v>747</v>
      </c>
      <c r="C11" s="259">
        <v>1</v>
      </c>
      <c r="D11" s="260"/>
    </row>
    <row r="12" spans="1:5" ht="15.75" thickBot="1" x14ac:dyDescent="0.25">
      <c r="A12" s="9" t="s">
        <v>736</v>
      </c>
      <c r="B12" s="10" t="s">
        <v>748</v>
      </c>
      <c r="C12" s="11">
        <v>1</v>
      </c>
      <c r="D12" s="12">
        <f>+C2+C3+C4+C5+C6+C7+C8+C9+C10+C11+C12</f>
        <v>18</v>
      </c>
    </row>
    <row r="13" spans="1:5" x14ac:dyDescent="0.2">
      <c r="A13" s="134" t="s">
        <v>749</v>
      </c>
      <c r="B13" s="255" t="s">
        <v>750</v>
      </c>
      <c r="C13" s="256">
        <v>1</v>
      </c>
      <c r="D13" s="136"/>
    </row>
    <row r="14" spans="1:5" x14ac:dyDescent="0.2">
      <c r="A14" s="257" t="s">
        <v>749</v>
      </c>
      <c r="B14" s="258" t="s">
        <v>751</v>
      </c>
      <c r="C14" s="259">
        <v>2</v>
      </c>
      <c r="D14" s="260"/>
    </row>
    <row r="15" spans="1:5" x14ac:dyDescent="0.2">
      <c r="A15" s="257" t="s">
        <v>749</v>
      </c>
      <c r="B15" s="258" t="s">
        <v>752</v>
      </c>
      <c r="C15" s="259">
        <v>4</v>
      </c>
      <c r="D15" s="260"/>
    </row>
    <row r="16" spans="1:5" x14ac:dyDescent="0.2">
      <c r="A16" s="257" t="s">
        <v>749</v>
      </c>
      <c r="B16" s="258" t="s">
        <v>753</v>
      </c>
      <c r="C16" s="259">
        <v>2</v>
      </c>
      <c r="D16" s="260"/>
      <c r="E16" s="7" t="s">
        <v>742</v>
      </c>
    </row>
    <row r="17" spans="1:5" x14ac:dyDescent="0.2">
      <c r="A17" s="257" t="s">
        <v>749</v>
      </c>
      <c r="B17" s="258" t="s">
        <v>754</v>
      </c>
      <c r="C17" s="259">
        <v>1</v>
      </c>
      <c r="D17" s="260"/>
    </row>
    <row r="18" spans="1:5" x14ac:dyDescent="0.2">
      <c r="A18" s="257" t="s">
        <v>749</v>
      </c>
      <c r="B18" s="258" t="s">
        <v>755</v>
      </c>
      <c r="C18" s="259">
        <v>3</v>
      </c>
      <c r="D18" s="260"/>
    </row>
    <row r="19" spans="1:5" x14ac:dyDescent="0.2">
      <c r="A19" s="257" t="s">
        <v>749</v>
      </c>
      <c r="B19" s="258" t="s">
        <v>756</v>
      </c>
      <c r="C19" s="259">
        <v>1</v>
      </c>
      <c r="D19" s="260"/>
    </row>
    <row r="20" spans="1:5" x14ac:dyDescent="0.2">
      <c r="A20" s="257" t="s">
        <v>749</v>
      </c>
      <c r="B20" s="258" t="s">
        <v>757</v>
      </c>
      <c r="C20" s="259">
        <v>2</v>
      </c>
      <c r="D20" s="260"/>
      <c r="E20" s="7" t="s">
        <v>742</v>
      </c>
    </row>
    <row r="21" spans="1:5" ht="15.75" thickBot="1" x14ac:dyDescent="0.25">
      <c r="A21" s="9" t="s">
        <v>749</v>
      </c>
      <c r="B21" s="10" t="s">
        <v>758</v>
      </c>
      <c r="C21" s="11">
        <v>1</v>
      </c>
      <c r="D21" s="12">
        <f>+C13+C14+C15+C16+C17+C18+C19+C20+C21</f>
        <v>17</v>
      </c>
      <c r="E21" s="7" t="s">
        <v>742</v>
      </c>
    </row>
    <row r="22" spans="1:5" x14ac:dyDescent="0.2">
      <c r="A22" s="134" t="s">
        <v>759</v>
      </c>
      <c r="B22" s="255" t="s">
        <v>760</v>
      </c>
      <c r="C22" s="256">
        <v>1</v>
      </c>
      <c r="D22" s="136"/>
    </row>
    <row r="23" spans="1:5" x14ac:dyDescent="0.2">
      <c r="A23" s="257" t="s">
        <v>759</v>
      </c>
      <c r="B23" s="258" t="s">
        <v>761</v>
      </c>
      <c r="C23" s="259">
        <v>3</v>
      </c>
      <c r="D23" s="260"/>
    </row>
    <row r="24" spans="1:5" x14ac:dyDescent="0.2">
      <c r="A24" s="257" t="s">
        <v>759</v>
      </c>
      <c r="B24" s="258" t="s">
        <v>762</v>
      </c>
      <c r="C24" s="259">
        <v>1</v>
      </c>
      <c r="D24" s="260"/>
    </row>
    <row r="25" spans="1:5" ht="15.75" thickBot="1" x14ac:dyDescent="0.25">
      <c r="A25" s="9" t="s">
        <v>759</v>
      </c>
      <c r="B25" s="10" t="s">
        <v>763</v>
      </c>
      <c r="C25" s="11">
        <v>3</v>
      </c>
      <c r="D25" s="12">
        <f>+C22+C23+C24+C25</f>
        <v>8</v>
      </c>
    </row>
    <row r="26" spans="1:5" ht="15.75" thickBot="1" x14ac:dyDescent="0.25">
      <c r="A26" s="13" t="s">
        <v>764</v>
      </c>
      <c r="B26" s="137" t="s">
        <v>765</v>
      </c>
      <c r="C26" s="18">
        <v>4</v>
      </c>
      <c r="D26" s="138">
        <f>+C26</f>
        <v>4</v>
      </c>
    </row>
    <row r="27" spans="1:5" ht="15.75" thickBot="1" x14ac:dyDescent="0.25">
      <c r="A27" s="13" t="s">
        <v>766</v>
      </c>
      <c r="B27" s="137" t="s">
        <v>767</v>
      </c>
      <c r="C27" s="18">
        <v>1</v>
      </c>
      <c r="D27" s="138">
        <f>+C27</f>
        <v>1</v>
      </c>
    </row>
    <row r="28" spans="1:5" ht="15.75" thickBot="1" x14ac:dyDescent="0.25">
      <c r="A28" s="17" t="s">
        <v>768</v>
      </c>
      <c r="B28" s="13" t="s">
        <v>769</v>
      </c>
      <c r="C28" s="18">
        <v>1</v>
      </c>
      <c r="D28" s="138">
        <f>+C28</f>
        <v>1</v>
      </c>
      <c r="E28" s="7" t="s">
        <v>770</v>
      </c>
    </row>
    <row r="29" spans="1:5" ht="15" x14ac:dyDescent="0.2">
      <c r="A29" s="14" t="s">
        <v>771</v>
      </c>
      <c r="B29" s="139" t="s">
        <v>772</v>
      </c>
      <c r="C29" s="140">
        <v>5</v>
      </c>
      <c r="D29" s="141">
        <f>+C29</f>
        <v>5</v>
      </c>
    </row>
    <row r="30" spans="1:5" ht="15.75" thickBot="1" x14ac:dyDescent="0.25">
      <c r="A30" s="15" t="s">
        <v>773</v>
      </c>
      <c r="B30" s="16" t="s">
        <v>774</v>
      </c>
      <c r="C30" s="22">
        <v>2</v>
      </c>
      <c r="D30" s="21">
        <f>+C30</f>
        <v>2</v>
      </c>
    </row>
    <row r="31" spans="1:5" ht="15.75" thickBot="1" x14ac:dyDescent="0.3">
      <c r="A31" s="411" t="s">
        <v>775</v>
      </c>
      <c r="B31" s="412"/>
      <c r="C31" s="19">
        <f>SUM(C2:C30)</f>
        <v>56</v>
      </c>
      <c r="D31" s="20">
        <f>+D12+D21+D25+D26+D27+D28+D29+D30</f>
        <v>56</v>
      </c>
    </row>
  </sheetData>
  <mergeCells count="1">
    <mergeCell ref="A31:B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
  <sheetViews>
    <sheetView topLeftCell="E2" zoomScale="60" zoomScaleNormal="60" workbookViewId="0">
      <selection activeCell="D1" sqref="D1:M8"/>
    </sheetView>
  </sheetViews>
  <sheetFormatPr baseColWidth="10" defaultColWidth="11.42578125" defaultRowHeight="15" x14ac:dyDescent="0.25"/>
  <cols>
    <col min="1" max="1" width="47.7109375" customWidth="1"/>
    <col min="2" max="2" width="43.7109375" customWidth="1"/>
    <col min="3" max="3" width="40.140625" customWidth="1"/>
    <col min="4" max="5" width="45.140625" customWidth="1"/>
    <col min="6" max="7" width="32" customWidth="1"/>
    <col min="9" max="9" width="23.140625" customWidth="1"/>
    <col min="10" max="10" width="19.5703125" hidden="1" customWidth="1"/>
    <col min="11" max="11" width="16.85546875" hidden="1" customWidth="1"/>
    <col min="13" max="13" width="27.42578125" customWidth="1"/>
    <col min="14" max="14" width="25.140625" customWidth="1"/>
  </cols>
  <sheetData>
    <row r="1" spans="1:15" ht="90.75" customHeight="1" x14ac:dyDescent="0.25">
      <c r="A1" s="261" t="s">
        <v>11</v>
      </c>
      <c r="B1" s="261" t="s">
        <v>12</v>
      </c>
      <c r="C1" s="261" t="s">
        <v>13</v>
      </c>
      <c r="D1" s="262" t="s">
        <v>776</v>
      </c>
      <c r="E1" s="263" t="s">
        <v>777</v>
      </c>
      <c r="F1" s="262" t="s">
        <v>778</v>
      </c>
      <c r="G1" s="263" t="s">
        <v>777</v>
      </c>
      <c r="H1" s="264" t="s">
        <v>779</v>
      </c>
      <c r="I1" s="263" t="s">
        <v>777</v>
      </c>
      <c r="J1" s="262" t="s">
        <v>17</v>
      </c>
      <c r="K1" s="262" t="s">
        <v>18</v>
      </c>
      <c r="L1" s="264" t="s">
        <v>780</v>
      </c>
      <c r="M1" s="263" t="s">
        <v>777</v>
      </c>
      <c r="N1" s="261" t="s">
        <v>20</v>
      </c>
      <c r="O1" s="265" t="s">
        <v>23</v>
      </c>
    </row>
    <row r="2" spans="1:15" ht="210" x14ac:dyDescent="0.25">
      <c r="A2" s="266" t="s">
        <v>781</v>
      </c>
      <c r="B2" s="267" t="s">
        <v>354</v>
      </c>
      <c r="C2" s="268" t="s">
        <v>355</v>
      </c>
      <c r="D2" s="269" t="s">
        <v>782</v>
      </c>
      <c r="E2" s="269" t="s">
        <v>783</v>
      </c>
      <c r="F2" s="269" t="s">
        <v>783</v>
      </c>
      <c r="G2" s="270" t="s">
        <v>784</v>
      </c>
      <c r="H2" s="271">
        <v>1</v>
      </c>
      <c r="I2" s="272">
        <v>1</v>
      </c>
      <c r="J2" s="273">
        <v>44666</v>
      </c>
      <c r="K2" s="273">
        <v>44926</v>
      </c>
      <c r="L2" s="274">
        <v>42</v>
      </c>
      <c r="M2" s="275" t="s">
        <v>785</v>
      </c>
      <c r="N2" s="276" t="s">
        <v>358</v>
      </c>
      <c r="O2" s="277" t="s">
        <v>786</v>
      </c>
    </row>
    <row r="3" spans="1:15" ht="90" x14ac:dyDescent="0.25">
      <c r="A3" s="266"/>
      <c r="B3" s="267"/>
      <c r="C3" s="268" t="s">
        <v>355</v>
      </c>
      <c r="D3" s="269" t="s">
        <v>782</v>
      </c>
      <c r="E3" s="269" t="s">
        <v>787</v>
      </c>
      <c r="F3" s="269" t="s">
        <v>788</v>
      </c>
      <c r="G3" s="270" t="s">
        <v>789</v>
      </c>
      <c r="H3" s="271">
        <v>1</v>
      </c>
      <c r="I3" s="272">
        <v>1</v>
      </c>
      <c r="J3" s="273">
        <v>44666</v>
      </c>
      <c r="K3" s="273">
        <v>44926</v>
      </c>
      <c r="L3" s="274">
        <v>42</v>
      </c>
      <c r="M3" s="275" t="s">
        <v>785</v>
      </c>
      <c r="N3" s="276" t="s">
        <v>358</v>
      </c>
      <c r="O3" s="277" t="s">
        <v>786</v>
      </c>
    </row>
    <row r="4" spans="1:15" ht="72" x14ac:dyDescent="0.25">
      <c r="A4" s="266"/>
      <c r="B4" s="267"/>
      <c r="C4" s="268" t="s">
        <v>355</v>
      </c>
      <c r="D4" s="269" t="s">
        <v>782</v>
      </c>
      <c r="E4" s="269" t="s">
        <v>369</v>
      </c>
      <c r="F4" s="269" t="s">
        <v>369</v>
      </c>
      <c r="G4" s="270" t="s">
        <v>370</v>
      </c>
      <c r="H4" s="271">
        <v>1</v>
      </c>
      <c r="I4" s="272">
        <v>1</v>
      </c>
      <c r="J4" s="273">
        <v>44666</v>
      </c>
      <c r="K4" s="273">
        <v>44926</v>
      </c>
      <c r="L4" s="274">
        <v>42</v>
      </c>
      <c r="M4" s="275" t="s">
        <v>785</v>
      </c>
      <c r="N4" s="276" t="s">
        <v>358</v>
      </c>
      <c r="O4" s="277" t="s">
        <v>786</v>
      </c>
    </row>
    <row r="5" spans="1:15" ht="60" x14ac:dyDescent="0.25">
      <c r="A5" s="266"/>
      <c r="B5" s="267"/>
      <c r="C5" s="268" t="s">
        <v>376</v>
      </c>
      <c r="D5" s="269" t="s">
        <v>790</v>
      </c>
      <c r="E5" s="269" t="s">
        <v>791</v>
      </c>
      <c r="F5" s="269" t="s">
        <v>791</v>
      </c>
      <c r="G5" s="270" t="s">
        <v>378</v>
      </c>
      <c r="H5" s="271">
        <v>1</v>
      </c>
      <c r="I5" s="272">
        <v>1</v>
      </c>
      <c r="J5" s="273">
        <v>44666</v>
      </c>
      <c r="K5" s="273">
        <v>44926</v>
      </c>
      <c r="L5" s="274">
        <v>42</v>
      </c>
      <c r="M5" s="275" t="s">
        <v>785</v>
      </c>
      <c r="N5" s="276" t="s">
        <v>358</v>
      </c>
      <c r="O5" s="277" t="s">
        <v>786</v>
      </c>
    </row>
    <row r="6" spans="1:15" ht="60" x14ac:dyDescent="0.25">
      <c r="A6" s="266"/>
      <c r="B6" s="267"/>
      <c r="C6" s="268" t="s">
        <v>376</v>
      </c>
      <c r="D6" s="269" t="s">
        <v>790</v>
      </c>
      <c r="E6" s="269" t="s">
        <v>383</v>
      </c>
      <c r="F6" s="269" t="s">
        <v>383</v>
      </c>
      <c r="G6" s="270" t="s">
        <v>378</v>
      </c>
      <c r="H6" s="271">
        <v>1</v>
      </c>
      <c r="I6" s="272">
        <v>1</v>
      </c>
      <c r="J6" s="273">
        <v>44666</v>
      </c>
      <c r="K6" s="273">
        <v>45107</v>
      </c>
      <c r="L6" s="274">
        <v>42</v>
      </c>
      <c r="M6" s="278">
        <v>68</v>
      </c>
      <c r="N6" s="276" t="s">
        <v>358</v>
      </c>
      <c r="O6" s="277" t="s">
        <v>786</v>
      </c>
    </row>
    <row r="7" spans="1:15" ht="60" x14ac:dyDescent="0.25">
      <c r="A7" s="266"/>
      <c r="B7" s="267"/>
      <c r="C7" s="268" t="s">
        <v>376</v>
      </c>
      <c r="D7" s="269" t="s">
        <v>790</v>
      </c>
      <c r="E7" s="269" t="s">
        <v>792</v>
      </c>
      <c r="F7" s="269" t="s">
        <v>792</v>
      </c>
      <c r="G7" s="270" t="s">
        <v>390</v>
      </c>
      <c r="H7" s="271">
        <v>1</v>
      </c>
      <c r="I7" s="272">
        <v>1</v>
      </c>
      <c r="J7" s="273">
        <v>44666</v>
      </c>
      <c r="K7" s="273">
        <v>44926</v>
      </c>
      <c r="L7" s="274">
        <v>42</v>
      </c>
      <c r="M7" s="275" t="s">
        <v>785</v>
      </c>
      <c r="N7" s="276" t="s">
        <v>358</v>
      </c>
      <c r="O7" s="277" t="s">
        <v>786</v>
      </c>
    </row>
    <row r="8" spans="1:15" ht="108" x14ac:dyDescent="0.25">
      <c r="A8" s="266"/>
      <c r="B8" s="267"/>
      <c r="C8" s="268" t="s">
        <v>396</v>
      </c>
      <c r="D8" s="269" t="s">
        <v>793</v>
      </c>
      <c r="E8" s="269" t="s">
        <v>794</v>
      </c>
      <c r="F8" s="269" t="s">
        <v>794</v>
      </c>
      <c r="G8" s="270" t="s">
        <v>378</v>
      </c>
      <c r="H8" s="271">
        <v>1</v>
      </c>
      <c r="I8" s="272">
        <v>1</v>
      </c>
      <c r="J8" s="273">
        <v>44666</v>
      </c>
      <c r="K8" s="273">
        <v>44926</v>
      </c>
      <c r="L8" s="274">
        <v>42</v>
      </c>
      <c r="M8" s="275" t="s">
        <v>785</v>
      </c>
      <c r="N8" s="276" t="s">
        <v>358</v>
      </c>
      <c r="O8" s="277" t="s">
        <v>786</v>
      </c>
    </row>
    <row r="9" spans="1:15" x14ac:dyDescent="0.25">
      <c r="G9" s="1"/>
    </row>
  </sheetData>
  <dataValidations count="4">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2:B8" xr:uid="{00000000-0002-0000-0400-000000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2:K8" xr:uid="{00000000-0002-0000-0400-000001000000}">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8" xr:uid="{00000000-0002-0000-0400-000002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2:L8 M6" xr:uid="{00000000-0002-0000-0400-000003000000}">
      <formula1>-9223372036854770000</formula1>
      <formula2>9223372036854770000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0"/>
  <sheetViews>
    <sheetView showGridLines="0" workbookViewId="0">
      <selection activeCell="C20" sqref="C20"/>
    </sheetView>
  </sheetViews>
  <sheetFormatPr baseColWidth="10" defaultColWidth="11.42578125" defaultRowHeight="15" x14ac:dyDescent="0.25"/>
  <cols>
    <col min="1" max="1" width="45.140625" bestFit="1" customWidth="1"/>
    <col min="2" max="2" width="16.42578125" bestFit="1" customWidth="1"/>
    <col min="3" max="3" width="43" bestFit="1" customWidth="1"/>
    <col min="4" max="4" width="17.7109375" customWidth="1"/>
    <col min="5" max="5" width="11.42578125" customWidth="1"/>
    <col min="6" max="6" width="26.140625" bestFit="1" customWidth="1"/>
    <col min="7" max="7" width="45.140625" bestFit="1" customWidth="1"/>
    <col min="8" max="8" width="44.5703125" bestFit="1" customWidth="1"/>
    <col min="9" max="9" width="15.28515625" bestFit="1" customWidth="1"/>
    <col min="10" max="10" width="44" bestFit="1" customWidth="1"/>
    <col min="11" max="11" width="41.42578125" bestFit="1" customWidth="1"/>
    <col min="12" max="12" width="12.5703125" bestFit="1" customWidth="1"/>
    <col min="13" max="67" width="255.7109375" bestFit="1" customWidth="1"/>
    <col min="68" max="68" width="12.5703125" bestFit="1" customWidth="1"/>
  </cols>
  <sheetData>
    <row r="1" spans="1:2" x14ac:dyDescent="0.25">
      <c r="A1" s="279" t="s">
        <v>14</v>
      </c>
      <c r="B1" s="280" t="s">
        <v>795</v>
      </c>
    </row>
    <row r="3" spans="1:2" x14ac:dyDescent="0.25">
      <c r="A3" s="279" t="s">
        <v>724</v>
      </c>
      <c r="B3" s="280" t="s">
        <v>796</v>
      </c>
    </row>
    <row r="4" spans="1:2" x14ac:dyDescent="0.25">
      <c r="A4" s="281" t="s">
        <v>797</v>
      </c>
      <c r="B4" s="282">
        <v>10</v>
      </c>
    </row>
    <row r="5" spans="1:2" x14ac:dyDescent="0.25">
      <c r="A5" s="281" t="s">
        <v>798</v>
      </c>
      <c r="B5" s="282">
        <v>1</v>
      </c>
    </row>
    <row r="6" spans="1:2" x14ac:dyDescent="0.25">
      <c r="A6" s="281" t="s">
        <v>799</v>
      </c>
      <c r="B6" s="282">
        <v>7</v>
      </c>
    </row>
    <row r="7" spans="1:2" x14ac:dyDescent="0.25">
      <c r="A7" s="281" t="s">
        <v>800</v>
      </c>
      <c r="B7" s="282">
        <v>7</v>
      </c>
    </row>
    <row r="8" spans="1:2" x14ac:dyDescent="0.25">
      <c r="A8" s="281" t="s">
        <v>801</v>
      </c>
      <c r="B8" s="282">
        <v>17</v>
      </c>
    </row>
    <row r="9" spans="1:2" x14ac:dyDescent="0.25">
      <c r="A9" s="281" t="s">
        <v>802</v>
      </c>
      <c r="B9" s="282">
        <v>1</v>
      </c>
    </row>
    <row r="10" spans="1:2" x14ac:dyDescent="0.25">
      <c r="A10" s="281" t="s">
        <v>803</v>
      </c>
      <c r="B10" s="282">
        <v>41</v>
      </c>
    </row>
    <row r="11" spans="1:2" x14ac:dyDescent="0.25">
      <c r="A11" s="281" t="s">
        <v>804</v>
      </c>
      <c r="B11" s="282">
        <v>7</v>
      </c>
    </row>
    <row r="12" spans="1:2" x14ac:dyDescent="0.25">
      <c r="A12" s="281" t="s">
        <v>805</v>
      </c>
      <c r="B12" s="282">
        <v>1</v>
      </c>
    </row>
    <row r="13" spans="1:2" x14ac:dyDescent="0.25">
      <c r="A13" s="281" t="s">
        <v>806</v>
      </c>
      <c r="B13" s="282">
        <v>1</v>
      </c>
    </row>
    <row r="14" spans="1:2" x14ac:dyDescent="0.25">
      <c r="A14" s="283" t="s">
        <v>725</v>
      </c>
      <c r="B14" s="284">
        <v>93</v>
      </c>
    </row>
    <row r="16" spans="1:2" ht="15.75" thickBot="1" x14ac:dyDescent="0.3"/>
    <row r="17" spans="1:5" ht="15.75" thickBot="1" x14ac:dyDescent="0.3">
      <c r="E17" s="142" t="s">
        <v>807</v>
      </c>
    </row>
    <row r="18" spans="1:5" ht="15.75" thickBot="1" x14ac:dyDescent="0.3">
      <c r="A18" s="413" t="s">
        <v>808</v>
      </c>
      <c r="B18" s="414"/>
      <c r="D18" s="143" t="s">
        <v>809</v>
      </c>
      <c r="E18" s="144">
        <v>17</v>
      </c>
    </row>
    <row r="19" spans="1:5" ht="15.75" thickBot="1" x14ac:dyDescent="0.3">
      <c r="A19" s="145" t="s">
        <v>810</v>
      </c>
      <c r="B19" s="146" t="s">
        <v>811</v>
      </c>
      <c r="D19" s="4" t="s">
        <v>812</v>
      </c>
      <c r="E19" s="5">
        <v>93</v>
      </c>
    </row>
    <row r="20" spans="1:5" x14ac:dyDescent="0.25">
      <c r="A20" s="2" t="s">
        <v>797</v>
      </c>
      <c r="B20" s="3">
        <v>10</v>
      </c>
    </row>
    <row r="21" spans="1:5" x14ac:dyDescent="0.25">
      <c r="A21" s="281" t="s">
        <v>798</v>
      </c>
      <c r="B21" s="282">
        <v>1</v>
      </c>
    </row>
    <row r="22" spans="1:5" x14ac:dyDescent="0.25">
      <c r="A22" s="281" t="s">
        <v>799</v>
      </c>
      <c r="B22" s="282">
        <v>7</v>
      </c>
    </row>
    <row r="23" spans="1:5" x14ac:dyDescent="0.25">
      <c r="A23" s="281" t="s">
        <v>800</v>
      </c>
      <c r="B23" s="282">
        <v>7</v>
      </c>
    </row>
    <row r="24" spans="1:5" x14ac:dyDescent="0.25">
      <c r="A24" s="281" t="s">
        <v>801</v>
      </c>
      <c r="B24" s="282">
        <v>17</v>
      </c>
    </row>
    <row r="25" spans="1:5" x14ac:dyDescent="0.25">
      <c r="A25" s="281" t="s">
        <v>802</v>
      </c>
      <c r="B25" s="282">
        <v>1</v>
      </c>
    </row>
    <row r="26" spans="1:5" x14ac:dyDescent="0.25">
      <c r="A26" s="281" t="s">
        <v>803</v>
      </c>
      <c r="B26" s="282">
        <v>41</v>
      </c>
    </row>
    <row r="27" spans="1:5" x14ac:dyDescent="0.25">
      <c r="A27" s="281" t="s">
        <v>804</v>
      </c>
      <c r="B27" s="282">
        <v>7</v>
      </c>
    </row>
    <row r="28" spans="1:5" x14ac:dyDescent="0.25">
      <c r="A28" s="281" t="s">
        <v>805</v>
      </c>
      <c r="B28" s="282">
        <v>1</v>
      </c>
    </row>
    <row r="29" spans="1:5" x14ac:dyDescent="0.25">
      <c r="A29" s="281" t="s">
        <v>806</v>
      </c>
      <c r="B29" s="282">
        <v>1</v>
      </c>
    </row>
    <row r="30" spans="1:5" x14ac:dyDescent="0.25">
      <c r="A30" s="285" t="s">
        <v>725</v>
      </c>
      <c r="B30" s="286">
        <v>93</v>
      </c>
    </row>
  </sheetData>
  <mergeCells count="1">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C13"/>
  <sheetViews>
    <sheetView showGridLines="0" workbookViewId="0">
      <selection activeCell="A33" sqref="A33"/>
    </sheetView>
  </sheetViews>
  <sheetFormatPr baseColWidth="10" defaultColWidth="11.42578125" defaultRowHeight="15" x14ac:dyDescent="0.25"/>
  <cols>
    <col min="1" max="1" width="45.140625" bestFit="1" customWidth="1"/>
    <col min="2" max="2" width="10.7109375" customWidth="1"/>
    <col min="3" max="3" width="8.7109375" customWidth="1"/>
    <col min="4" max="4" width="8" customWidth="1"/>
    <col min="5" max="5" width="12.5703125" bestFit="1" customWidth="1"/>
    <col min="6" max="6" width="26.140625" bestFit="1" customWidth="1"/>
    <col min="7" max="7" width="45.140625" bestFit="1" customWidth="1"/>
    <col min="8" max="8" width="44.5703125" bestFit="1" customWidth="1"/>
    <col min="9" max="9" width="15.28515625" bestFit="1" customWidth="1"/>
    <col min="10" max="10" width="44" bestFit="1" customWidth="1"/>
    <col min="11" max="11" width="41.42578125" bestFit="1" customWidth="1"/>
    <col min="12" max="12" width="12.5703125" bestFit="1" customWidth="1"/>
    <col min="13" max="67" width="255.7109375" bestFit="1" customWidth="1"/>
    <col min="68" max="68" width="12.5703125" bestFit="1" customWidth="1"/>
  </cols>
  <sheetData>
    <row r="5" spans="1:3" ht="33" customHeight="1" x14ac:dyDescent="0.25">
      <c r="A5" s="415" t="s">
        <v>813</v>
      </c>
      <c r="B5" s="416"/>
      <c r="C5" s="417"/>
    </row>
    <row r="6" spans="1:3" x14ac:dyDescent="0.25">
      <c r="A6" s="287" t="s">
        <v>814</v>
      </c>
      <c r="B6" s="287" t="s">
        <v>807</v>
      </c>
      <c r="C6" s="287" t="s">
        <v>815</v>
      </c>
    </row>
    <row r="7" spans="1:3" x14ac:dyDescent="0.25">
      <c r="A7" s="288" t="s">
        <v>816</v>
      </c>
      <c r="B7" s="284">
        <v>10</v>
      </c>
      <c r="C7" s="289">
        <f t="shared" ref="C7:C12" si="0">+B7/$B$13*100</f>
        <v>37.037037037037038</v>
      </c>
    </row>
    <row r="8" spans="1:3" x14ac:dyDescent="0.25">
      <c r="A8" s="288" t="s">
        <v>798</v>
      </c>
      <c r="B8" s="284">
        <v>1</v>
      </c>
      <c r="C8" s="289">
        <f t="shared" si="0"/>
        <v>3.7037037037037033</v>
      </c>
    </row>
    <row r="9" spans="1:3" x14ac:dyDescent="0.25">
      <c r="A9" s="288" t="s">
        <v>799</v>
      </c>
      <c r="B9" s="284">
        <v>7</v>
      </c>
      <c r="C9" s="289">
        <f t="shared" si="0"/>
        <v>25.925925925925924</v>
      </c>
    </row>
    <row r="10" spans="1:3" x14ac:dyDescent="0.25">
      <c r="A10" s="288" t="s">
        <v>800</v>
      </c>
      <c r="B10" s="284">
        <v>7</v>
      </c>
      <c r="C10" s="289">
        <f t="shared" si="0"/>
        <v>25.925925925925924</v>
      </c>
    </row>
    <row r="11" spans="1:3" x14ac:dyDescent="0.25">
      <c r="A11" s="288" t="s">
        <v>805</v>
      </c>
      <c r="B11" s="284">
        <v>1</v>
      </c>
      <c r="C11" s="289">
        <f t="shared" si="0"/>
        <v>3.7037037037037033</v>
      </c>
    </row>
    <row r="12" spans="1:3" x14ac:dyDescent="0.25">
      <c r="A12" s="288" t="s">
        <v>806</v>
      </c>
      <c r="B12" s="284">
        <v>1</v>
      </c>
      <c r="C12" s="289">
        <f t="shared" si="0"/>
        <v>3.7037037037037033</v>
      </c>
    </row>
    <row r="13" spans="1:3" x14ac:dyDescent="0.25">
      <c r="A13" s="290" t="s">
        <v>775</v>
      </c>
      <c r="B13" s="291">
        <f>SUM(B7:B12)</f>
        <v>27</v>
      </c>
      <c r="C13" s="292">
        <f>SUM(C7:C12)</f>
        <v>100</v>
      </c>
    </row>
  </sheetData>
  <mergeCells count="1">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D136"/>
  <sheetViews>
    <sheetView workbookViewId="0">
      <selection activeCell="A13" sqref="A13"/>
    </sheetView>
  </sheetViews>
  <sheetFormatPr baseColWidth="10" defaultColWidth="11.42578125" defaultRowHeight="15" x14ac:dyDescent="0.25"/>
  <cols>
    <col min="1" max="1" width="25.42578125" customWidth="1"/>
    <col min="2" max="2" width="44.7109375" customWidth="1"/>
    <col min="3" max="3" width="11.5703125" customWidth="1"/>
    <col min="4" max="4" width="19" customWidth="1"/>
    <col min="5" max="5" width="27.85546875" customWidth="1"/>
    <col min="6" max="6" width="36" customWidth="1"/>
    <col min="7" max="7" width="12" customWidth="1"/>
  </cols>
  <sheetData>
    <row r="5" spans="1:4" x14ac:dyDescent="0.25">
      <c r="A5" s="293" t="s">
        <v>817</v>
      </c>
      <c r="B5" s="293" t="s">
        <v>818</v>
      </c>
    </row>
    <row r="6" spans="1:4" ht="43.5" x14ac:dyDescent="0.25">
      <c r="A6" s="294" t="s">
        <v>819</v>
      </c>
      <c r="B6" s="295">
        <v>5</v>
      </c>
    </row>
    <row r="9" spans="1:4" x14ac:dyDescent="0.25">
      <c r="A9" s="293" t="s">
        <v>817</v>
      </c>
      <c r="B9" s="293" t="s">
        <v>818</v>
      </c>
    </row>
    <row r="10" spans="1:4" ht="43.5" x14ac:dyDescent="0.25">
      <c r="A10" s="294" t="s">
        <v>820</v>
      </c>
      <c r="B10" s="295">
        <v>5</v>
      </c>
    </row>
    <row r="14" spans="1:4" ht="15.75" thickBot="1" x14ac:dyDescent="0.3"/>
    <row r="15" spans="1:4" ht="30.75" thickBot="1" x14ac:dyDescent="0.3">
      <c r="A15" s="42" t="s">
        <v>726</v>
      </c>
      <c r="B15" s="42" t="s">
        <v>821</v>
      </c>
      <c r="C15" s="42" t="s">
        <v>822</v>
      </c>
      <c r="D15" s="296" t="s">
        <v>823</v>
      </c>
    </row>
    <row r="16" spans="1:4" x14ac:dyDescent="0.25">
      <c r="A16" s="418" t="s">
        <v>652</v>
      </c>
      <c r="B16" s="39" t="s">
        <v>824</v>
      </c>
      <c r="C16" s="48">
        <v>1</v>
      </c>
      <c r="D16" s="297" t="s">
        <v>825</v>
      </c>
    </row>
    <row r="17" spans="1:4" ht="15.75" thickBot="1" x14ac:dyDescent="0.3">
      <c r="A17" s="419"/>
      <c r="B17" s="23" t="s">
        <v>826</v>
      </c>
      <c r="C17" s="49">
        <v>2</v>
      </c>
      <c r="D17" s="298" t="s">
        <v>827</v>
      </c>
    </row>
    <row r="18" spans="1:4" ht="15.75" thickBot="1" x14ac:dyDescent="0.3">
      <c r="A18" s="420" t="s">
        <v>649</v>
      </c>
      <c r="B18" s="299" t="s">
        <v>828</v>
      </c>
      <c r="C18" s="300">
        <v>2</v>
      </c>
      <c r="D18" s="297" t="s">
        <v>827</v>
      </c>
    </row>
    <row r="19" spans="1:4" ht="15.75" thickBot="1" x14ac:dyDescent="0.3">
      <c r="A19" s="420"/>
      <c r="B19" s="301" t="s">
        <v>828</v>
      </c>
      <c r="C19" s="302">
        <v>2</v>
      </c>
      <c r="D19" s="303" t="s">
        <v>827</v>
      </c>
    </row>
    <row r="20" spans="1:4" ht="15.75" thickBot="1" x14ac:dyDescent="0.3">
      <c r="A20" s="420"/>
      <c r="B20" s="39" t="s">
        <v>829</v>
      </c>
      <c r="C20" s="48">
        <v>2</v>
      </c>
      <c r="D20" s="298" t="s">
        <v>827</v>
      </c>
    </row>
    <row r="21" spans="1:4" ht="15.75" thickBot="1" x14ac:dyDescent="0.3">
      <c r="A21" s="420"/>
      <c r="B21" s="23" t="s">
        <v>829</v>
      </c>
      <c r="C21" s="49">
        <v>2</v>
      </c>
      <c r="D21" s="147" t="s">
        <v>827</v>
      </c>
    </row>
    <row r="22" spans="1:4" x14ac:dyDescent="0.25">
      <c r="A22" s="421" t="s">
        <v>735</v>
      </c>
      <c r="B22" s="421"/>
      <c r="C22" s="25">
        <f>+C16+C17+C18+C19+C20+C21</f>
        <v>11</v>
      </c>
      <c r="D22" s="7"/>
    </row>
    <row r="23" spans="1:4" x14ac:dyDescent="0.25">
      <c r="A23" s="7"/>
      <c r="B23" s="7"/>
      <c r="C23" s="7"/>
      <c r="D23" s="7"/>
    </row>
    <row r="24" spans="1:4" x14ac:dyDescent="0.25">
      <c r="A24" s="304" t="s">
        <v>726</v>
      </c>
      <c r="B24" s="304" t="s">
        <v>821</v>
      </c>
      <c r="C24" s="304" t="s">
        <v>822</v>
      </c>
      <c r="D24" s="7"/>
    </row>
    <row r="25" spans="1:4" ht="15.75" thickBot="1" x14ac:dyDescent="0.3">
      <c r="A25" s="305" t="s">
        <v>652</v>
      </c>
      <c r="B25" s="305" t="s">
        <v>652</v>
      </c>
      <c r="C25" s="305" t="s">
        <v>652</v>
      </c>
      <c r="D25" s="7"/>
    </row>
    <row r="26" spans="1:4" ht="15.75" thickBot="1" x14ac:dyDescent="0.3">
      <c r="A26" s="420" t="s">
        <v>649</v>
      </c>
      <c r="B26" s="299" t="s">
        <v>828</v>
      </c>
      <c r="C26" s="306">
        <v>4</v>
      </c>
      <c r="D26" s="7"/>
    </row>
    <row r="27" spans="1:4" ht="15.75" thickBot="1" x14ac:dyDescent="0.3">
      <c r="A27" s="420"/>
      <c r="B27" s="23" t="s">
        <v>829</v>
      </c>
      <c r="C27" s="24">
        <v>4</v>
      </c>
      <c r="D27" s="7"/>
    </row>
    <row r="28" spans="1:4" x14ac:dyDescent="0.25">
      <c r="A28" s="421" t="s">
        <v>735</v>
      </c>
      <c r="B28" s="421"/>
      <c r="C28" s="25">
        <f>+C26+C27</f>
        <v>8</v>
      </c>
      <c r="D28" s="7"/>
    </row>
    <row r="29" spans="1:4" x14ac:dyDescent="0.25">
      <c r="A29" s="41"/>
      <c r="B29" s="41"/>
      <c r="C29" s="43"/>
      <c r="D29" s="7"/>
    </row>
    <row r="30" spans="1:4" x14ac:dyDescent="0.25">
      <c r="A30" s="307" t="s">
        <v>726</v>
      </c>
      <c r="B30" s="307" t="s">
        <v>822</v>
      </c>
      <c r="C30" s="7"/>
      <c r="D30" s="7"/>
    </row>
    <row r="31" spans="1:4" x14ac:dyDescent="0.25">
      <c r="A31" s="305" t="s">
        <v>652</v>
      </c>
      <c r="B31" s="308">
        <v>2</v>
      </c>
      <c r="C31" s="7"/>
      <c r="D31" s="7"/>
    </row>
    <row r="32" spans="1:4" x14ac:dyDescent="0.25">
      <c r="A32" s="305" t="s">
        <v>634</v>
      </c>
      <c r="B32" s="308">
        <v>1</v>
      </c>
      <c r="C32" s="7"/>
      <c r="D32" s="7"/>
    </row>
    <row r="33" spans="1:4" x14ac:dyDescent="0.25">
      <c r="A33" s="305" t="s">
        <v>650</v>
      </c>
      <c r="B33" s="308">
        <v>1</v>
      </c>
      <c r="C33" s="7"/>
      <c r="D33" s="7"/>
    </row>
    <row r="34" spans="1:4" ht="29.25" x14ac:dyDescent="0.25">
      <c r="A34" s="309" t="s">
        <v>830</v>
      </c>
      <c r="B34" s="310">
        <v>1</v>
      </c>
      <c r="C34" s="7"/>
      <c r="D34" s="7"/>
    </row>
    <row r="35" spans="1:4" x14ac:dyDescent="0.25">
      <c r="A35" s="311" t="s">
        <v>735</v>
      </c>
      <c r="B35" s="312">
        <f>+B31+B32+B33+B34</f>
        <v>5</v>
      </c>
      <c r="C35" s="7"/>
      <c r="D35" s="7"/>
    </row>
    <row r="36" spans="1:4" x14ac:dyDescent="0.25">
      <c r="A36" s="7"/>
      <c r="B36" s="7"/>
      <c r="C36" s="7"/>
      <c r="D36" s="7"/>
    </row>
    <row r="37" spans="1:4" x14ac:dyDescent="0.25">
      <c r="A37" s="307" t="s">
        <v>726</v>
      </c>
      <c r="B37" s="307" t="s">
        <v>822</v>
      </c>
      <c r="C37" s="7"/>
      <c r="D37" s="7"/>
    </row>
    <row r="38" spans="1:4" x14ac:dyDescent="0.25">
      <c r="A38" s="309" t="s">
        <v>652</v>
      </c>
      <c r="B38" s="310">
        <v>3</v>
      </c>
      <c r="C38" s="7"/>
      <c r="D38" s="7"/>
    </row>
    <row r="39" spans="1:4" ht="19.5" customHeight="1" x14ac:dyDescent="0.25">
      <c r="A39" s="309" t="s">
        <v>649</v>
      </c>
      <c r="B39" s="310">
        <v>8</v>
      </c>
      <c r="C39" s="7"/>
      <c r="D39" s="7"/>
    </row>
    <row r="40" spans="1:4" x14ac:dyDescent="0.25">
      <c r="A40" s="311" t="s">
        <v>735</v>
      </c>
      <c r="B40" s="312">
        <f>8+3</f>
        <v>11</v>
      </c>
      <c r="C40" s="7"/>
      <c r="D40" s="7"/>
    </row>
    <row r="41" spans="1:4" x14ac:dyDescent="0.25">
      <c r="A41" s="7"/>
      <c r="B41" s="7"/>
      <c r="C41" s="7"/>
      <c r="D41" s="7"/>
    </row>
    <row r="42" spans="1:4" x14ac:dyDescent="0.25">
      <c r="A42" s="7"/>
      <c r="B42" s="7"/>
      <c r="C42" s="7"/>
      <c r="D42" s="7"/>
    </row>
    <row r="44" spans="1:4" x14ac:dyDescent="0.25">
      <c r="A44" s="307" t="s">
        <v>726</v>
      </c>
      <c r="B44" s="307" t="s">
        <v>822</v>
      </c>
    </row>
    <row r="45" spans="1:4" x14ac:dyDescent="0.25">
      <c r="A45" s="305" t="s">
        <v>652</v>
      </c>
      <c r="B45" s="308">
        <v>2</v>
      </c>
    </row>
    <row r="46" spans="1:4" x14ac:dyDescent="0.25">
      <c r="A46" s="305" t="s">
        <v>107</v>
      </c>
      <c r="B46" s="308">
        <v>7</v>
      </c>
    </row>
    <row r="47" spans="1:4" x14ac:dyDescent="0.25">
      <c r="A47" s="305" t="s">
        <v>649</v>
      </c>
      <c r="B47" s="308">
        <v>9</v>
      </c>
    </row>
    <row r="48" spans="1:4" x14ac:dyDescent="0.25">
      <c r="A48" s="305" t="s">
        <v>348</v>
      </c>
      <c r="B48" s="308">
        <v>4</v>
      </c>
    </row>
    <row r="49" spans="1:4" x14ac:dyDescent="0.25">
      <c r="A49" s="305" t="s">
        <v>189</v>
      </c>
      <c r="B49" s="308">
        <v>1</v>
      </c>
    </row>
    <row r="50" spans="1:4" x14ac:dyDescent="0.25">
      <c r="A50" s="311" t="s">
        <v>735</v>
      </c>
      <c r="B50" s="312">
        <f>+B45+B46+B47+B48+B49</f>
        <v>23</v>
      </c>
    </row>
    <row r="52" spans="1:4" ht="33" customHeight="1" thickBot="1" x14ac:dyDescent="0.3">
      <c r="A52" s="304" t="s">
        <v>726</v>
      </c>
      <c r="B52" s="304" t="s">
        <v>821</v>
      </c>
      <c r="C52" s="304" t="s">
        <v>822</v>
      </c>
      <c r="D52" s="313" t="s">
        <v>823</v>
      </c>
    </row>
    <row r="53" spans="1:4" ht="15.75" thickBot="1" x14ac:dyDescent="0.3">
      <c r="A53" s="314" t="s">
        <v>652</v>
      </c>
      <c r="B53" s="315" t="s">
        <v>831</v>
      </c>
      <c r="C53" s="316">
        <v>1</v>
      </c>
      <c r="D53" s="317" t="s">
        <v>832</v>
      </c>
    </row>
    <row r="54" spans="1:4" ht="40.5" customHeight="1" thickBot="1" x14ac:dyDescent="0.3">
      <c r="A54" s="420" t="s">
        <v>649</v>
      </c>
      <c r="B54" s="47" t="s">
        <v>833</v>
      </c>
      <c r="C54" s="28">
        <v>1</v>
      </c>
      <c r="D54" s="317" t="s">
        <v>832</v>
      </c>
    </row>
    <row r="55" spans="1:4" ht="30.75" customHeight="1" thickBot="1" x14ac:dyDescent="0.3">
      <c r="A55" s="420"/>
      <c r="B55" s="27" t="s">
        <v>834</v>
      </c>
      <c r="C55" s="28">
        <v>1</v>
      </c>
      <c r="D55" s="317" t="s">
        <v>832</v>
      </c>
    </row>
    <row r="56" spans="1:4" x14ac:dyDescent="0.25">
      <c r="A56" s="422" t="s">
        <v>735</v>
      </c>
      <c r="B56" s="422"/>
      <c r="C56" s="318">
        <f>+C53+C54+C55</f>
        <v>3</v>
      </c>
      <c r="D56" s="319"/>
    </row>
    <row r="57" spans="1:4" x14ac:dyDescent="0.25">
      <c r="A57" s="320"/>
      <c r="B57" s="320"/>
      <c r="C57" s="321"/>
    </row>
    <row r="58" spans="1:4" x14ac:dyDescent="0.25">
      <c r="A58" s="46" t="s">
        <v>726</v>
      </c>
      <c r="B58" s="46" t="s">
        <v>821</v>
      </c>
      <c r="C58" s="46" t="s">
        <v>822</v>
      </c>
    </row>
    <row r="59" spans="1:4" ht="15.75" thickBot="1" x14ac:dyDescent="0.3">
      <c r="A59" s="44" t="s">
        <v>652</v>
      </c>
      <c r="B59" s="45"/>
      <c r="C59" s="45"/>
    </row>
    <row r="60" spans="1:4" ht="31.5" customHeight="1" thickBot="1" x14ac:dyDescent="0.3">
      <c r="A60" s="420" t="s">
        <v>649</v>
      </c>
      <c r="B60" s="322" t="s">
        <v>833</v>
      </c>
      <c r="C60" s="306">
        <v>1</v>
      </c>
    </row>
    <row r="61" spans="1:4" ht="30" thickBot="1" x14ac:dyDescent="0.3">
      <c r="A61" s="420"/>
      <c r="B61" s="27" t="s">
        <v>834</v>
      </c>
      <c r="C61" s="28">
        <v>1</v>
      </c>
    </row>
    <row r="62" spans="1:4" x14ac:dyDescent="0.25">
      <c r="A62" s="421" t="s">
        <v>735</v>
      </c>
      <c r="B62" s="421"/>
      <c r="C62" s="25">
        <f>+C60+C61</f>
        <v>2</v>
      </c>
    </row>
    <row r="64" spans="1:4" x14ac:dyDescent="0.25">
      <c r="A64" s="293" t="s">
        <v>817</v>
      </c>
      <c r="B64" s="293" t="s">
        <v>818</v>
      </c>
    </row>
    <row r="65" spans="1:3" ht="43.5" x14ac:dyDescent="0.25">
      <c r="A65" s="323" t="s">
        <v>835</v>
      </c>
      <c r="B65" s="295">
        <v>33</v>
      </c>
    </row>
    <row r="68" spans="1:3" x14ac:dyDescent="0.25">
      <c r="A68" s="304" t="s">
        <v>726</v>
      </c>
      <c r="B68" s="304" t="s">
        <v>821</v>
      </c>
      <c r="C68" s="304" t="s">
        <v>822</v>
      </c>
    </row>
    <row r="69" spans="1:3" x14ac:dyDescent="0.25">
      <c r="A69" t="s">
        <v>836</v>
      </c>
    </row>
    <row r="71" spans="1:3" ht="34.5" customHeight="1" x14ac:dyDescent="0.25"/>
    <row r="72" spans="1:3" x14ac:dyDescent="0.25">
      <c r="A72" s="307" t="s">
        <v>726</v>
      </c>
      <c r="B72" s="304" t="s">
        <v>821</v>
      </c>
      <c r="C72" s="304" t="s">
        <v>822</v>
      </c>
    </row>
    <row r="73" spans="1:3" x14ac:dyDescent="0.25">
      <c r="A73" s="418" t="s">
        <v>652</v>
      </c>
      <c r="B73" s="301" t="s">
        <v>837</v>
      </c>
      <c r="C73" s="324">
        <v>1</v>
      </c>
    </row>
    <row r="74" spans="1:3" ht="15.75" thickBot="1" x14ac:dyDescent="0.3">
      <c r="A74" s="419"/>
      <c r="B74" s="29" t="s">
        <v>838</v>
      </c>
      <c r="C74" s="26">
        <v>1</v>
      </c>
    </row>
    <row r="75" spans="1:3" ht="15.75" thickBot="1" x14ac:dyDescent="0.3">
      <c r="A75" s="30" t="s">
        <v>107</v>
      </c>
      <c r="B75" s="315" t="s">
        <v>839</v>
      </c>
      <c r="C75" s="316">
        <v>7</v>
      </c>
    </row>
    <row r="76" spans="1:3" ht="29.25" x14ac:dyDescent="0.25">
      <c r="A76" s="425" t="s">
        <v>649</v>
      </c>
      <c r="B76" s="322" t="s">
        <v>840</v>
      </c>
      <c r="C76" s="325">
        <v>8</v>
      </c>
    </row>
    <row r="77" spans="1:3" ht="15.75" thickBot="1" x14ac:dyDescent="0.3">
      <c r="A77" s="426"/>
      <c r="B77" s="31" t="s">
        <v>841</v>
      </c>
      <c r="C77" s="32">
        <v>1</v>
      </c>
    </row>
    <row r="78" spans="1:3" x14ac:dyDescent="0.25">
      <c r="A78" s="431" t="s">
        <v>348</v>
      </c>
      <c r="B78" s="299" t="s">
        <v>842</v>
      </c>
      <c r="C78" s="306">
        <v>1</v>
      </c>
    </row>
    <row r="79" spans="1:3" x14ac:dyDescent="0.25">
      <c r="A79" s="432"/>
      <c r="B79" s="301" t="s">
        <v>843</v>
      </c>
      <c r="C79" s="324">
        <v>2</v>
      </c>
    </row>
    <row r="80" spans="1:3" x14ac:dyDescent="0.25">
      <c r="A80" s="432"/>
      <c r="B80" s="39" t="s">
        <v>844</v>
      </c>
      <c r="C80" s="26">
        <v>1</v>
      </c>
    </row>
    <row r="81" spans="1:3" x14ac:dyDescent="0.25">
      <c r="A81" s="432"/>
      <c r="B81" s="326" t="s">
        <v>845</v>
      </c>
      <c r="C81" s="327">
        <v>1</v>
      </c>
    </row>
    <row r="82" spans="1:3" ht="15.75" thickBot="1" x14ac:dyDescent="0.3">
      <c r="A82" s="433"/>
      <c r="B82" s="31" t="s">
        <v>846</v>
      </c>
      <c r="C82" s="32">
        <v>3</v>
      </c>
    </row>
    <row r="83" spans="1:3" x14ac:dyDescent="0.25">
      <c r="A83" s="421" t="s">
        <v>735</v>
      </c>
      <c r="B83" s="421"/>
      <c r="C83" s="25">
        <f>+C73+C74+C75+C76+C77+C78+C79+C80+C81+C82</f>
        <v>26</v>
      </c>
    </row>
    <row r="86" spans="1:3" x14ac:dyDescent="0.25">
      <c r="A86" s="307" t="s">
        <v>726</v>
      </c>
      <c r="B86" s="307" t="s">
        <v>822</v>
      </c>
    </row>
    <row r="87" spans="1:3" x14ac:dyDescent="0.25">
      <c r="A87" s="305" t="s">
        <v>652</v>
      </c>
      <c r="B87" s="308">
        <v>3</v>
      </c>
    </row>
    <row r="88" spans="1:3" x14ac:dyDescent="0.25">
      <c r="A88" s="309" t="s">
        <v>649</v>
      </c>
      <c r="B88" s="310">
        <v>2</v>
      </c>
    </row>
    <row r="89" spans="1:3" x14ac:dyDescent="0.25">
      <c r="A89" s="311" t="s">
        <v>735</v>
      </c>
      <c r="B89" s="312">
        <f>+B87+B88</f>
        <v>5</v>
      </c>
    </row>
    <row r="91" spans="1:3" x14ac:dyDescent="0.25">
      <c r="A91" s="307" t="s">
        <v>726</v>
      </c>
      <c r="B91" s="307" t="s">
        <v>822</v>
      </c>
    </row>
    <row r="92" spans="1:3" x14ac:dyDescent="0.25">
      <c r="A92" s="309" t="s">
        <v>649</v>
      </c>
      <c r="B92" s="310">
        <v>2</v>
      </c>
    </row>
    <row r="93" spans="1:3" x14ac:dyDescent="0.25">
      <c r="A93" s="305" t="s">
        <v>652</v>
      </c>
      <c r="B93" s="310">
        <v>1</v>
      </c>
    </row>
    <row r="94" spans="1:3" x14ac:dyDescent="0.25">
      <c r="A94" s="311" t="s">
        <v>735</v>
      </c>
      <c r="B94" s="312">
        <f>+B92</f>
        <v>2</v>
      </c>
    </row>
    <row r="98" spans="1:3" x14ac:dyDescent="0.25">
      <c r="A98" s="307" t="s">
        <v>726</v>
      </c>
      <c r="B98" s="304" t="s">
        <v>821</v>
      </c>
      <c r="C98" s="304" t="s">
        <v>822</v>
      </c>
    </row>
    <row r="99" spans="1:3" x14ac:dyDescent="0.25">
      <c r="A99" s="428" t="s">
        <v>652</v>
      </c>
      <c r="B99" s="301" t="s">
        <v>847</v>
      </c>
      <c r="C99" s="324">
        <v>5</v>
      </c>
    </row>
    <row r="100" spans="1:3" x14ac:dyDescent="0.25">
      <c r="A100" s="429"/>
      <c r="B100" s="301" t="s">
        <v>837</v>
      </c>
      <c r="C100" s="324">
        <v>1</v>
      </c>
    </row>
    <row r="101" spans="1:3" ht="15.75" thickBot="1" x14ac:dyDescent="0.3">
      <c r="A101" s="430"/>
      <c r="B101" s="29" t="s">
        <v>838</v>
      </c>
      <c r="C101" s="26">
        <v>1</v>
      </c>
    </row>
    <row r="102" spans="1:3" ht="15.75" thickBot="1" x14ac:dyDescent="0.3">
      <c r="A102" s="30" t="s">
        <v>107</v>
      </c>
      <c r="B102" s="315" t="s">
        <v>839</v>
      </c>
      <c r="C102" s="316">
        <v>7</v>
      </c>
    </row>
    <row r="103" spans="1:3" ht="29.25" x14ac:dyDescent="0.25">
      <c r="A103" s="425" t="s">
        <v>649</v>
      </c>
      <c r="B103" s="322" t="s">
        <v>840</v>
      </c>
      <c r="C103" s="325">
        <v>8</v>
      </c>
    </row>
    <row r="104" spans="1:3" ht="15.75" thickBot="1" x14ac:dyDescent="0.3">
      <c r="A104" s="426"/>
      <c r="B104" s="31" t="s">
        <v>841</v>
      </c>
      <c r="C104" s="32">
        <v>1</v>
      </c>
    </row>
    <row r="105" spans="1:3" ht="15.75" thickBot="1" x14ac:dyDescent="0.3">
      <c r="A105" s="38" t="s">
        <v>650</v>
      </c>
      <c r="B105" s="29" t="s">
        <v>848</v>
      </c>
      <c r="C105" s="26">
        <v>5</v>
      </c>
    </row>
    <row r="106" spans="1:3" x14ac:dyDescent="0.25">
      <c r="A106" s="425" t="s">
        <v>348</v>
      </c>
      <c r="B106" s="299" t="s">
        <v>842</v>
      </c>
      <c r="C106" s="306">
        <v>1</v>
      </c>
    </row>
    <row r="107" spans="1:3" x14ac:dyDescent="0.25">
      <c r="A107" s="427"/>
      <c r="B107" s="301" t="s">
        <v>843</v>
      </c>
      <c r="C107" s="324">
        <v>1</v>
      </c>
    </row>
    <row r="108" spans="1:3" x14ac:dyDescent="0.25">
      <c r="A108" s="427"/>
      <c r="B108" s="39" t="s">
        <v>844</v>
      </c>
      <c r="C108" s="26">
        <v>1</v>
      </c>
    </row>
    <row r="109" spans="1:3" x14ac:dyDescent="0.25">
      <c r="A109" s="427"/>
      <c r="B109" s="326" t="s">
        <v>845</v>
      </c>
      <c r="C109" s="327">
        <v>1</v>
      </c>
    </row>
    <row r="110" spans="1:3" ht="15.75" thickBot="1" x14ac:dyDescent="0.3">
      <c r="A110" s="33" t="s">
        <v>189</v>
      </c>
      <c r="B110" s="31" t="s">
        <v>849</v>
      </c>
      <c r="C110" s="32">
        <v>1</v>
      </c>
    </row>
    <row r="111" spans="1:3" x14ac:dyDescent="0.25">
      <c r="A111" s="421" t="s">
        <v>735</v>
      </c>
      <c r="B111" s="421"/>
      <c r="C111" s="25">
        <f>+C99+C100+C101+C102+C103+C104+C105+C106+C107+C108+C109+C110</f>
        <v>33</v>
      </c>
    </row>
    <row r="114" spans="1:3" x14ac:dyDescent="0.25">
      <c r="A114" s="307" t="s">
        <v>726</v>
      </c>
      <c r="B114" s="307" t="s">
        <v>822</v>
      </c>
    </row>
    <row r="115" spans="1:3" x14ac:dyDescent="0.25">
      <c r="A115" s="305" t="s">
        <v>652</v>
      </c>
      <c r="B115" s="308">
        <v>7</v>
      </c>
    </row>
    <row r="116" spans="1:3" x14ac:dyDescent="0.25">
      <c r="A116" s="305" t="s">
        <v>107</v>
      </c>
      <c r="B116" s="308">
        <v>7</v>
      </c>
    </row>
    <row r="117" spans="1:3" x14ac:dyDescent="0.25">
      <c r="A117" s="305" t="s">
        <v>650</v>
      </c>
      <c r="B117" s="308">
        <v>5</v>
      </c>
    </row>
    <row r="118" spans="1:3" x14ac:dyDescent="0.25">
      <c r="A118" s="305" t="s">
        <v>649</v>
      </c>
      <c r="B118" s="308">
        <v>9</v>
      </c>
    </row>
    <row r="119" spans="1:3" ht="39.75" customHeight="1" x14ac:dyDescent="0.25">
      <c r="A119" s="305" t="s">
        <v>348</v>
      </c>
      <c r="B119" s="308">
        <v>4</v>
      </c>
    </row>
    <row r="120" spans="1:3" ht="39" customHeight="1" x14ac:dyDescent="0.25">
      <c r="A120" s="305" t="s">
        <v>189</v>
      </c>
      <c r="B120" s="308">
        <v>1</v>
      </c>
    </row>
    <row r="121" spans="1:3" ht="47.25" customHeight="1" x14ac:dyDescent="0.25">
      <c r="A121" s="311" t="s">
        <v>735</v>
      </c>
      <c r="B121" s="312">
        <f>+B115+B116+B117+B118+B119+B120</f>
        <v>33</v>
      </c>
    </row>
    <row r="122" spans="1:3" ht="35.25" customHeight="1" thickBot="1" x14ac:dyDescent="0.3"/>
    <row r="123" spans="1:3" ht="47.25" customHeight="1" thickBot="1" x14ac:dyDescent="0.3">
      <c r="A123" s="42" t="s">
        <v>726</v>
      </c>
      <c r="B123" s="42" t="s">
        <v>821</v>
      </c>
      <c r="C123" s="42" t="s">
        <v>822</v>
      </c>
    </row>
    <row r="124" spans="1:3" ht="20.25" customHeight="1" thickBot="1" x14ac:dyDescent="0.3">
      <c r="A124" s="328" t="s">
        <v>850</v>
      </c>
      <c r="B124" s="328" t="s">
        <v>851</v>
      </c>
      <c r="C124" s="329">
        <v>1</v>
      </c>
    </row>
    <row r="125" spans="1:3" ht="29.25" thickBot="1" x14ac:dyDescent="0.3">
      <c r="A125" s="423" t="s">
        <v>852</v>
      </c>
      <c r="B125" s="330" t="s">
        <v>853</v>
      </c>
      <c r="C125" s="325">
        <v>1</v>
      </c>
    </row>
    <row r="126" spans="1:3" ht="43.5" thickBot="1" x14ac:dyDescent="0.3">
      <c r="A126" s="423"/>
      <c r="B126" s="40" t="s">
        <v>854</v>
      </c>
      <c r="C126" s="28">
        <v>1</v>
      </c>
    </row>
    <row r="127" spans="1:3" ht="29.25" thickBot="1" x14ac:dyDescent="0.3">
      <c r="A127" s="328" t="s">
        <v>634</v>
      </c>
      <c r="B127" s="331" t="s">
        <v>855</v>
      </c>
      <c r="C127" s="329">
        <v>1</v>
      </c>
    </row>
    <row r="128" spans="1:3" ht="29.25" thickBot="1" x14ac:dyDescent="0.3">
      <c r="A128" s="328" t="s">
        <v>650</v>
      </c>
      <c r="B128" s="331" t="s">
        <v>856</v>
      </c>
      <c r="C128" s="329">
        <v>1</v>
      </c>
    </row>
    <row r="129" spans="1:3" ht="15.75" thickBot="1" x14ac:dyDescent="0.3">
      <c r="A129" s="424" t="s">
        <v>735</v>
      </c>
      <c r="B129" s="424"/>
      <c r="C129" s="332">
        <f>+C124+C125+C126+C127+C128</f>
        <v>5</v>
      </c>
    </row>
    <row r="130" spans="1:3" ht="15.75" thickBot="1" x14ac:dyDescent="0.3"/>
    <row r="131" spans="1:3" ht="15.75" thickBot="1" x14ac:dyDescent="0.3">
      <c r="A131" s="42" t="s">
        <v>726</v>
      </c>
      <c r="B131" s="42" t="s">
        <v>821</v>
      </c>
      <c r="C131" s="42" t="s">
        <v>822</v>
      </c>
    </row>
    <row r="132" spans="1:3" ht="29.25" thickBot="1" x14ac:dyDescent="0.3">
      <c r="A132" s="423" t="s">
        <v>852</v>
      </c>
      <c r="B132" s="330" t="s">
        <v>853</v>
      </c>
      <c r="C132" s="325">
        <v>1</v>
      </c>
    </row>
    <row r="133" spans="1:3" ht="43.5" thickBot="1" x14ac:dyDescent="0.3">
      <c r="A133" s="423"/>
      <c r="B133" s="40" t="s">
        <v>854</v>
      </c>
      <c r="C133" s="28">
        <v>1</v>
      </c>
    </row>
    <row r="134" spans="1:3" ht="29.25" thickBot="1" x14ac:dyDescent="0.3">
      <c r="A134" s="328" t="s">
        <v>634</v>
      </c>
      <c r="B134" s="331" t="s">
        <v>855</v>
      </c>
      <c r="C134" s="329">
        <v>1</v>
      </c>
    </row>
    <row r="135" spans="1:3" ht="29.25" thickBot="1" x14ac:dyDescent="0.3">
      <c r="A135" s="328" t="s">
        <v>650</v>
      </c>
      <c r="B135" s="331" t="s">
        <v>856</v>
      </c>
      <c r="C135" s="329">
        <v>1</v>
      </c>
    </row>
    <row r="136" spans="1:3" ht="15.75" thickBot="1" x14ac:dyDescent="0.3">
      <c r="A136" s="424" t="s">
        <v>735</v>
      </c>
      <c r="B136" s="424"/>
      <c r="C136" s="332">
        <f>+C132+C133+C134+C135</f>
        <v>4</v>
      </c>
    </row>
  </sheetData>
  <mergeCells count="21">
    <mergeCell ref="A132:A133"/>
    <mergeCell ref="A136:B136"/>
    <mergeCell ref="A60:A61"/>
    <mergeCell ref="A62:B62"/>
    <mergeCell ref="A26:A27"/>
    <mergeCell ref="A28:B28"/>
    <mergeCell ref="A129:B129"/>
    <mergeCell ref="A125:A126"/>
    <mergeCell ref="A73:A74"/>
    <mergeCell ref="A103:A104"/>
    <mergeCell ref="A106:A109"/>
    <mergeCell ref="A111:B111"/>
    <mergeCell ref="A99:A101"/>
    <mergeCell ref="A76:A77"/>
    <mergeCell ref="A83:B83"/>
    <mergeCell ref="A78:A82"/>
    <mergeCell ref="A16:A17"/>
    <mergeCell ref="A18:A21"/>
    <mergeCell ref="A22:B22"/>
    <mergeCell ref="A54:A55"/>
    <mergeCell ref="A56:B5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workbookViewId="0">
      <selection activeCell="D22" sqref="D22"/>
    </sheetView>
  </sheetViews>
  <sheetFormatPr baseColWidth="10" defaultColWidth="11.42578125" defaultRowHeight="15" x14ac:dyDescent="0.25"/>
  <cols>
    <col min="1" max="1" width="21.42578125" customWidth="1"/>
    <col min="2" max="2" width="28.5703125" customWidth="1"/>
    <col min="3" max="3" width="30.85546875" customWidth="1"/>
    <col min="4" max="4" width="20.28515625" customWidth="1"/>
  </cols>
  <sheetData>
    <row r="1" spans="1:5" x14ac:dyDescent="0.25">
      <c r="A1" s="7" t="s">
        <v>857</v>
      </c>
      <c r="B1" s="7"/>
      <c r="C1" s="7"/>
      <c r="D1" s="7"/>
    </row>
    <row r="2" spans="1:5" x14ac:dyDescent="0.25">
      <c r="A2" s="7" t="s">
        <v>858</v>
      </c>
      <c r="B2" s="7"/>
      <c r="C2" s="7"/>
      <c r="D2" s="7"/>
    </row>
    <row r="3" spans="1:5" x14ac:dyDescent="0.25">
      <c r="A3" s="7"/>
      <c r="B3" s="7"/>
      <c r="C3" s="7"/>
      <c r="D3" s="7"/>
    </row>
    <row r="4" spans="1:5" x14ac:dyDescent="0.25">
      <c r="A4" s="293" t="s">
        <v>5</v>
      </c>
      <c r="B4" s="293" t="s">
        <v>859</v>
      </c>
      <c r="C4" s="293" t="s">
        <v>860</v>
      </c>
      <c r="D4" s="293" t="s">
        <v>861</v>
      </c>
      <c r="E4" s="1"/>
    </row>
    <row r="5" spans="1:5" x14ac:dyDescent="0.25">
      <c r="A5" s="333" t="s">
        <v>862</v>
      </c>
      <c r="B5" s="333" t="s">
        <v>863</v>
      </c>
      <c r="C5" s="334" t="s">
        <v>864</v>
      </c>
      <c r="D5" s="335">
        <v>29000000</v>
      </c>
    </row>
    <row r="6" spans="1:5" x14ac:dyDescent="0.25">
      <c r="A6" s="333" t="s">
        <v>862</v>
      </c>
      <c r="B6" s="333" t="s">
        <v>863</v>
      </c>
      <c r="C6" s="334" t="s">
        <v>865</v>
      </c>
      <c r="D6" s="335">
        <v>18700000</v>
      </c>
    </row>
    <row r="7" spans="1:5" x14ac:dyDescent="0.25">
      <c r="A7" s="333" t="s">
        <v>862</v>
      </c>
      <c r="B7" s="333" t="s">
        <v>866</v>
      </c>
      <c r="C7" s="334" t="s">
        <v>867</v>
      </c>
      <c r="D7" s="335">
        <v>4800000</v>
      </c>
    </row>
    <row r="8" spans="1:5" x14ac:dyDescent="0.25">
      <c r="A8" s="333" t="s">
        <v>862</v>
      </c>
      <c r="B8" s="333" t="s">
        <v>868</v>
      </c>
      <c r="C8" s="334" t="s">
        <v>869</v>
      </c>
      <c r="D8" s="335">
        <v>10000000</v>
      </c>
    </row>
    <row r="9" spans="1:5" x14ac:dyDescent="0.25">
      <c r="A9" s="333" t="s">
        <v>870</v>
      </c>
      <c r="B9" s="333" t="s">
        <v>868</v>
      </c>
      <c r="C9" s="334" t="s">
        <v>871</v>
      </c>
      <c r="D9" s="335">
        <v>10000000</v>
      </c>
    </row>
    <row r="10" spans="1:5" x14ac:dyDescent="0.25">
      <c r="A10" s="333" t="s">
        <v>872</v>
      </c>
      <c r="B10" s="333" t="s">
        <v>873</v>
      </c>
      <c r="C10" s="334" t="s">
        <v>874</v>
      </c>
      <c r="D10" s="335">
        <v>30600000</v>
      </c>
    </row>
    <row r="11" spans="1:5" x14ac:dyDescent="0.25">
      <c r="A11" s="333" t="s">
        <v>875</v>
      </c>
      <c r="B11" s="333" t="s">
        <v>876</v>
      </c>
      <c r="C11" s="334" t="s">
        <v>877</v>
      </c>
      <c r="D11" s="335">
        <v>2500000</v>
      </c>
    </row>
    <row r="12" spans="1:5" x14ac:dyDescent="0.25">
      <c r="A12" s="434" t="s">
        <v>775</v>
      </c>
      <c r="B12" s="434"/>
      <c r="C12" s="434"/>
      <c r="D12" s="336">
        <f>+D5+D6+D7+D8+D9+D10+D11</f>
        <v>105600000</v>
      </c>
    </row>
  </sheetData>
  <mergeCells count="1">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F14.1  PLANES DE MEJORAMIENT...</vt:lpstr>
      <vt:lpstr>F14.1  PM CGR DIC_2023 SIN CUMP</vt:lpstr>
      <vt:lpstr>Hoja3</vt:lpstr>
      <vt:lpstr>Hoja8</vt:lpstr>
      <vt:lpstr>Hoja1</vt:lpstr>
      <vt:lpstr>TOTAL</vt:lpstr>
      <vt:lpstr>PRIORITARIO</vt:lpstr>
      <vt:lpstr>Hoja2</vt:lpstr>
      <vt:lpstr>Hoja4</vt:lpstr>
      <vt:lpstr>'F14.1  PLANES DE MEJORAMIENT...'!Área_de_impresión</vt:lpstr>
      <vt:lpstr>'F14.1  PM CGR DIC_2023 SIN CUMP'!Área_de_impresión</vt:lpstr>
      <vt:lpstr>'F14.1  PLANES DE MEJORAMIENT...'!Títulos_a_imprimir</vt:lpstr>
      <vt:lpstr>'F14.1  PM CGR DIC_2023 SIN CUMP'!Títulos_a_imprimir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Adriana Moreno Roncancio</cp:lastModifiedBy>
  <cp:revision/>
  <cp:lastPrinted>2024-07-20T04:01:35Z</cp:lastPrinted>
  <dcterms:created xsi:type="dcterms:W3CDTF">2019-12-18T20:10:15Z</dcterms:created>
  <dcterms:modified xsi:type="dcterms:W3CDTF">2025-09-22T15:22:26Z</dcterms:modified>
  <cp:category/>
  <cp:contentStatus/>
</cp:coreProperties>
</file>